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kriz\Documents\Osobní\MUFRONI\Hokej 2021\"/>
    </mc:Choice>
  </mc:AlternateContent>
  <xr:revisionPtr revIDLastSave="0" documentId="13_ncr:1_{E19A2CC1-34C6-4E1F-88B9-BEF207670404}" xr6:coauthVersionLast="47" xr6:coauthVersionMax="47" xr10:uidLastSave="{00000000-0000-0000-0000-000000000000}"/>
  <bookViews>
    <workbookView xWindow="-38520" yWindow="-1515" windowWidth="38640" windowHeight="21390" activeTab="1" xr2:uid="{00000000-000D-0000-FFFF-FFFF00000000}"/>
  </bookViews>
  <sheets>
    <sheet name="1. liga" sheetId="7" r:id="rId1"/>
    <sheet name="2.liga" sheetId="10" r:id="rId2"/>
    <sheet name="Veteránská liga" sheetId="5" r:id="rId3"/>
    <sheet name="Skupina A" sheetId="1" r:id="rId4"/>
    <sheet name="Skupina B" sheetId="3" r:id="rId5"/>
    <sheet name="Databáze 1.liga" sheetId="8" state="hidden" r:id="rId6"/>
    <sheet name="Databáze 2.liga" sheetId="9" state="hidden" r:id="rId7"/>
    <sheet name="Databáze C" sheetId="6" state="hidden" r:id="rId8"/>
    <sheet name="Databáze A" sheetId="2" state="hidden" r:id="rId9"/>
    <sheet name="Databáze B" sheetId="4" state="hidden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7" l="1"/>
  <c r="K23" i="7"/>
  <c r="M23" i="7" s="1"/>
  <c r="L28" i="7"/>
  <c r="K28" i="7"/>
  <c r="M28" i="7" s="1"/>
  <c r="I49" i="10"/>
  <c r="G49" i="10"/>
  <c r="I48" i="10"/>
  <c r="G48" i="10"/>
  <c r="I47" i="10"/>
  <c r="G47" i="10"/>
  <c r="I46" i="10"/>
  <c r="G46" i="10"/>
  <c r="L22" i="7"/>
  <c r="K22" i="7"/>
  <c r="L27" i="7"/>
  <c r="K27" i="7"/>
  <c r="M27" i="7" s="1"/>
  <c r="L21" i="7"/>
  <c r="K21" i="7"/>
  <c r="L26" i="7"/>
  <c r="K26" i="7"/>
  <c r="M26" i="7" s="1"/>
  <c r="M37" i="5"/>
  <c r="L37" i="5"/>
  <c r="K37" i="5"/>
  <c r="L42" i="5"/>
  <c r="M42" i="5" s="1"/>
  <c r="K42" i="5"/>
  <c r="L35" i="5"/>
  <c r="K35" i="5"/>
  <c r="M35" i="5" s="1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AY1" i="10"/>
  <c r="AT1" i="10"/>
  <c r="AO1" i="10"/>
  <c r="AJ1" i="10"/>
  <c r="AE1" i="10"/>
  <c r="Z1" i="10"/>
  <c r="U1" i="10"/>
  <c r="P1" i="10"/>
  <c r="K21" i="10"/>
  <c r="BA19" i="10"/>
  <c r="AZ19" i="10"/>
  <c r="AV19" i="10"/>
  <c r="AU19" i="10"/>
  <c r="AQ19" i="10"/>
  <c r="AP19" i="10"/>
  <c r="AL19" i="10"/>
  <c r="AK19" i="10"/>
  <c r="AG19" i="10"/>
  <c r="AF19" i="10"/>
  <c r="AB19" i="10"/>
  <c r="AA19" i="10"/>
  <c r="W19" i="10"/>
  <c r="V19" i="10"/>
  <c r="R19" i="10"/>
  <c r="Q19" i="10"/>
  <c r="K19" i="10"/>
  <c r="Y19" i="10" s="1"/>
  <c r="BA18" i="10"/>
  <c r="AZ18" i="10"/>
  <c r="AV18" i="10"/>
  <c r="AU18" i="10"/>
  <c r="AQ18" i="10"/>
  <c r="AP18" i="10"/>
  <c r="AL18" i="10"/>
  <c r="AK18" i="10"/>
  <c r="AG18" i="10"/>
  <c r="AF18" i="10"/>
  <c r="AB18" i="10"/>
  <c r="AA18" i="10"/>
  <c r="W18" i="10"/>
  <c r="V18" i="10"/>
  <c r="R18" i="10"/>
  <c r="Q18" i="10"/>
  <c r="K18" i="10"/>
  <c r="BA17" i="10"/>
  <c r="AZ17" i="10"/>
  <c r="AV17" i="10"/>
  <c r="AU17" i="10"/>
  <c r="AQ17" i="10"/>
  <c r="AP17" i="10"/>
  <c r="AL17" i="10"/>
  <c r="AK17" i="10"/>
  <c r="AG17" i="10"/>
  <c r="AF17" i="10"/>
  <c r="AB17" i="10"/>
  <c r="AA17" i="10"/>
  <c r="W17" i="10"/>
  <c r="V17" i="10"/>
  <c r="R17" i="10"/>
  <c r="Q17" i="10"/>
  <c r="K17" i="10"/>
  <c r="AS17" i="10" s="1"/>
  <c r="BA16" i="10"/>
  <c r="AZ16" i="10"/>
  <c r="AV16" i="10"/>
  <c r="AU16" i="10"/>
  <c r="AQ16" i="10"/>
  <c r="AP16" i="10"/>
  <c r="AL16" i="10"/>
  <c r="AK16" i="10"/>
  <c r="AG16" i="10"/>
  <c r="AF16" i="10"/>
  <c r="AB16" i="10"/>
  <c r="AA16" i="10"/>
  <c r="W16" i="10"/>
  <c r="V16" i="10"/>
  <c r="R16" i="10"/>
  <c r="Q16" i="10"/>
  <c r="K16" i="10"/>
  <c r="AX16" i="10" s="1"/>
  <c r="BA15" i="10"/>
  <c r="AZ15" i="10"/>
  <c r="AV15" i="10"/>
  <c r="AU15" i="10"/>
  <c r="AQ15" i="10"/>
  <c r="AP15" i="10"/>
  <c r="AL15" i="10"/>
  <c r="AK15" i="10"/>
  <c r="AG15" i="10"/>
  <c r="AF15" i="10"/>
  <c r="AB15" i="10"/>
  <c r="AA15" i="10"/>
  <c r="W15" i="10"/>
  <c r="V15" i="10"/>
  <c r="R15" i="10"/>
  <c r="Q15" i="10"/>
  <c r="K15" i="10"/>
  <c r="AN15" i="10" s="1"/>
  <c r="BA14" i="10"/>
  <c r="AZ14" i="10"/>
  <c r="AV14" i="10"/>
  <c r="AU14" i="10"/>
  <c r="AQ14" i="10"/>
  <c r="AP14" i="10"/>
  <c r="AL14" i="10"/>
  <c r="AK14" i="10"/>
  <c r="AG14" i="10"/>
  <c r="AF14" i="10"/>
  <c r="AB14" i="10"/>
  <c r="AA14" i="10"/>
  <c r="W14" i="10"/>
  <c r="V14" i="10"/>
  <c r="R14" i="10"/>
  <c r="Q14" i="10"/>
  <c r="K14" i="10"/>
  <c r="L14" i="10" s="1"/>
  <c r="AT14" i="10" s="1"/>
  <c r="BA13" i="10"/>
  <c r="AZ13" i="10"/>
  <c r="AV13" i="10"/>
  <c r="AU13" i="10"/>
  <c r="AQ13" i="10"/>
  <c r="AP13" i="10"/>
  <c r="AL13" i="10"/>
  <c r="AK13" i="10"/>
  <c r="AG13" i="10"/>
  <c r="AF13" i="10"/>
  <c r="AB13" i="10"/>
  <c r="AA13" i="10"/>
  <c r="W13" i="10"/>
  <c r="V13" i="10"/>
  <c r="R13" i="10"/>
  <c r="Q13" i="10"/>
  <c r="K13" i="10"/>
  <c r="AX13" i="10" s="1"/>
  <c r="BA12" i="10"/>
  <c r="AZ12" i="10"/>
  <c r="AV12" i="10"/>
  <c r="AU12" i="10"/>
  <c r="AQ12" i="10"/>
  <c r="AP12" i="10"/>
  <c r="AL12" i="10"/>
  <c r="AK12" i="10"/>
  <c r="AG12" i="10"/>
  <c r="AF12" i="10"/>
  <c r="AB12" i="10"/>
  <c r="AA12" i="10"/>
  <c r="W12" i="10"/>
  <c r="V12" i="10"/>
  <c r="R12" i="10"/>
  <c r="Q12" i="10"/>
  <c r="K12" i="10"/>
  <c r="AS12" i="10" s="1"/>
  <c r="BA11" i="10"/>
  <c r="AZ11" i="10"/>
  <c r="AV11" i="10"/>
  <c r="AU11" i="10"/>
  <c r="AQ11" i="10"/>
  <c r="AP11" i="10"/>
  <c r="AL11" i="10"/>
  <c r="AK11" i="10"/>
  <c r="AG11" i="10"/>
  <c r="AF11" i="10"/>
  <c r="AB11" i="10"/>
  <c r="AA11" i="10"/>
  <c r="W11" i="10"/>
  <c r="V11" i="10"/>
  <c r="R11" i="10"/>
  <c r="Q11" i="10"/>
  <c r="K11" i="10"/>
  <c r="O11" i="10" s="1"/>
  <c r="BA10" i="10"/>
  <c r="AZ10" i="10"/>
  <c r="AV10" i="10"/>
  <c r="AU10" i="10"/>
  <c r="AQ10" i="10"/>
  <c r="AP10" i="10"/>
  <c r="AL10" i="10"/>
  <c r="AK10" i="10"/>
  <c r="AG10" i="10"/>
  <c r="AF10" i="10"/>
  <c r="AB10" i="10"/>
  <c r="AA10" i="10"/>
  <c r="W10" i="10"/>
  <c r="V10" i="10"/>
  <c r="R10" i="10"/>
  <c r="Q10" i="10"/>
  <c r="K10" i="10"/>
  <c r="AN10" i="10" s="1"/>
  <c r="BA9" i="10"/>
  <c r="AZ9" i="10"/>
  <c r="AV9" i="10"/>
  <c r="AU9" i="10"/>
  <c r="AQ9" i="10"/>
  <c r="AP9" i="10"/>
  <c r="AL9" i="10"/>
  <c r="AK9" i="10"/>
  <c r="AG9" i="10"/>
  <c r="AF9" i="10"/>
  <c r="AB9" i="10"/>
  <c r="AA9" i="10"/>
  <c r="W9" i="10"/>
  <c r="V9" i="10"/>
  <c r="R9" i="10"/>
  <c r="Q9" i="10"/>
  <c r="K9" i="10"/>
  <c r="AS9" i="10" s="1"/>
  <c r="BA8" i="10"/>
  <c r="AZ8" i="10"/>
  <c r="AV8" i="10"/>
  <c r="AU8" i="10"/>
  <c r="AQ8" i="10"/>
  <c r="AP8" i="10"/>
  <c r="AL8" i="10"/>
  <c r="AK8" i="10"/>
  <c r="AG8" i="10"/>
  <c r="AF8" i="10"/>
  <c r="AB8" i="10"/>
  <c r="AA8" i="10"/>
  <c r="W8" i="10"/>
  <c r="V8" i="10"/>
  <c r="R8" i="10"/>
  <c r="Q8" i="10"/>
  <c r="K8" i="10"/>
  <c r="AX8" i="10" s="1"/>
  <c r="BA7" i="10"/>
  <c r="AZ7" i="10"/>
  <c r="AV7" i="10"/>
  <c r="AU7" i="10"/>
  <c r="AQ7" i="10"/>
  <c r="AP7" i="10"/>
  <c r="AL7" i="10"/>
  <c r="AK7" i="10"/>
  <c r="AG7" i="10"/>
  <c r="AF7" i="10"/>
  <c r="AB7" i="10"/>
  <c r="AA7" i="10"/>
  <c r="W7" i="10"/>
  <c r="V7" i="10"/>
  <c r="R7" i="10"/>
  <c r="Q7" i="10"/>
  <c r="K7" i="10"/>
  <c r="AD7" i="10" s="1"/>
  <c r="BA6" i="10"/>
  <c r="AZ6" i="10"/>
  <c r="AV6" i="10"/>
  <c r="AU6" i="10"/>
  <c r="AQ6" i="10"/>
  <c r="AP6" i="10"/>
  <c r="AL6" i="10"/>
  <c r="AK6" i="10"/>
  <c r="AG6" i="10"/>
  <c r="AF6" i="10"/>
  <c r="AB6" i="10"/>
  <c r="AA6" i="10"/>
  <c r="W6" i="10"/>
  <c r="V6" i="10"/>
  <c r="R6" i="10"/>
  <c r="Q6" i="10"/>
  <c r="K6" i="10"/>
  <c r="AX6" i="10" s="1"/>
  <c r="BA5" i="10"/>
  <c r="AZ5" i="10"/>
  <c r="AV5" i="10"/>
  <c r="AU5" i="10"/>
  <c r="AQ5" i="10"/>
  <c r="AP5" i="10"/>
  <c r="AL5" i="10"/>
  <c r="AK5" i="10"/>
  <c r="AG5" i="10"/>
  <c r="AF5" i="10"/>
  <c r="AB5" i="10"/>
  <c r="AA5" i="10"/>
  <c r="W5" i="10"/>
  <c r="V5" i="10"/>
  <c r="R5" i="10"/>
  <c r="Q5" i="10"/>
  <c r="K5" i="10"/>
  <c r="AX5" i="10" s="1"/>
  <c r="BA4" i="10"/>
  <c r="AZ4" i="10"/>
  <c r="AV4" i="10"/>
  <c r="AU4" i="10"/>
  <c r="AQ4" i="10"/>
  <c r="AP4" i="10"/>
  <c r="AL4" i="10"/>
  <c r="AK4" i="10"/>
  <c r="AG4" i="10"/>
  <c r="AF4" i="10"/>
  <c r="AB4" i="10"/>
  <c r="AA4" i="10"/>
  <c r="W4" i="10"/>
  <c r="V4" i="10"/>
  <c r="R4" i="10"/>
  <c r="Q4" i="10"/>
  <c r="K4" i="10"/>
  <c r="AS4" i="10" s="1"/>
  <c r="BA3" i="10"/>
  <c r="AZ3" i="10"/>
  <c r="AV3" i="10"/>
  <c r="AU3" i="10"/>
  <c r="AQ3" i="10"/>
  <c r="AP3" i="10"/>
  <c r="AL3" i="10"/>
  <c r="AK3" i="10"/>
  <c r="AG3" i="10"/>
  <c r="AF3" i="10"/>
  <c r="AB3" i="10"/>
  <c r="AA3" i="10"/>
  <c r="W3" i="10"/>
  <c r="V3" i="10"/>
  <c r="R3" i="10"/>
  <c r="Q3" i="10"/>
  <c r="K3" i="10"/>
  <c r="AS3" i="10" s="1"/>
  <c r="K32" i="5"/>
  <c r="M32" i="5" s="1"/>
  <c r="L32" i="5"/>
  <c r="AO32" i="5" s="1"/>
  <c r="K31" i="5"/>
  <c r="AI31" i="5" s="1"/>
  <c r="L31" i="5"/>
  <c r="AE31" i="5" s="1"/>
  <c r="F18" i="7"/>
  <c r="F17" i="7"/>
  <c r="F16" i="7"/>
  <c r="F15" i="7"/>
  <c r="F14" i="7"/>
  <c r="F13" i="7"/>
  <c r="F12" i="7"/>
  <c r="F11" i="7"/>
  <c r="F10" i="7"/>
  <c r="F8" i="7"/>
  <c r="F7" i="7"/>
  <c r="F6" i="7"/>
  <c r="F5" i="7"/>
  <c r="F4" i="7"/>
  <c r="D18" i="7"/>
  <c r="D17" i="7"/>
  <c r="D16" i="7"/>
  <c r="D15" i="7"/>
  <c r="D14" i="7"/>
  <c r="D13" i="7"/>
  <c r="D12" i="7"/>
  <c r="D11" i="7"/>
  <c r="D10" i="7"/>
  <c r="D8" i="7"/>
  <c r="D7" i="7"/>
  <c r="D6" i="7"/>
  <c r="D5" i="7"/>
  <c r="D4" i="7"/>
  <c r="F3" i="7"/>
  <c r="D3" i="7"/>
  <c r="AO1" i="7"/>
  <c r="AJ1" i="7"/>
  <c r="AE1" i="7"/>
  <c r="Z1" i="7"/>
  <c r="U1" i="7"/>
  <c r="P1" i="7"/>
  <c r="AQ18" i="7"/>
  <c r="AP18" i="7"/>
  <c r="AL18" i="7"/>
  <c r="AK18" i="7"/>
  <c r="AG18" i="7"/>
  <c r="AF18" i="7"/>
  <c r="AB18" i="7"/>
  <c r="AA18" i="7"/>
  <c r="W18" i="7"/>
  <c r="V18" i="7"/>
  <c r="R18" i="7"/>
  <c r="Q18" i="7"/>
  <c r="K18" i="7"/>
  <c r="AD18" i="7" s="1"/>
  <c r="AQ17" i="7"/>
  <c r="AP17" i="7"/>
  <c r="AL17" i="7"/>
  <c r="AK17" i="7"/>
  <c r="AG17" i="7"/>
  <c r="AF17" i="7"/>
  <c r="AB17" i="7"/>
  <c r="AA17" i="7"/>
  <c r="W17" i="7"/>
  <c r="V17" i="7"/>
  <c r="R17" i="7"/>
  <c r="Q17" i="7"/>
  <c r="K17" i="7"/>
  <c r="AN17" i="7" s="1"/>
  <c r="AQ16" i="7"/>
  <c r="AP16" i="7"/>
  <c r="AL16" i="7"/>
  <c r="AK16" i="7"/>
  <c r="AG16" i="7"/>
  <c r="AF16" i="7"/>
  <c r="AB16" i="7"/>
  <c r="AA16" i="7"/>
  <c r="W16" i="7"/>
  <c r="V16" i="7"/>
  <c r="R16" i="7"/>
  <c r="Q16" i="7"/>
  <c r="K16" i="7"/>
  <c r="AQ15" i="7"/>
  <c r="AP15" i="7"/>
  <c r="AL15" i="7"/>
  <c r="AK15" i="7"/>
  <c r="AG15" i="7"/>
  <c r="AF15" i="7"/>
  <c r="AB15" i="7"/>
  <c r="AA15" i="7"/>
  <c r="W15" i="7"/>
  <c r="V15" i="7"/>
  <c r="R15" i="7"/>
  <c r="Q15" i="7"/>
  <c r="K15" i="7"/>
  <c r="L15" i="7" s="1"/>
  <c r="AQ14" i="7"/>
  <c r="AP14" i="7"/>
  <c r="AL14" i="7"/>
  <c r="AK14" i="7"/>
  <c r="AG14" i="7"/>
  <c r="AF14" i="7"/>
  <c r="AB14" i="7"/>
  <c r="AA14" i="7"/>
  <c r="W14" i="7"/>
  <c r="V14" i="7"/>
  <c r="R14" i="7"/>
  <c r="Q14" i="7"/>
  <c r="K14" i="7"/>
  <c r="AI14" i="7" s="1"/>
  <c r="AQ13" i="7"/>
  <c r="AP13" i="7"/>
  <c r="AL13" i="7"/>
  <c r="AK13" i="7"/>
  <c r="AG13" i="7"/>
  <c r="AF13" i="7"/>
  <c r="AB13" i="7"/>
  <c r="AA13" i="7"/>
  <c r="W13" i="7"/>
  <c r="V13" i="7"/>
  <c r="R13" i="7"/>
  <c r="Q13" i="7"/>
  <c r="K13" i="7"/>
  <c r="L13" i="7" s="1"/>
  <c r="AQ12" i="7"/>
  <c r="AP12" i="7"/>
  <c r="AL12" i="7"/>
  <c r="AK12" i="7"/>
  <c r="AG12" i="7"/>
  <c r="AF12" i="7"/>
  <c r="AB12" i="7"/>
  <c r="AA12" i="7"/>
  <c r="W12" i="7"/>
  <c r="V12" i="7"/>
  <c r="R12" i="7"/>
  <c r="Q12" i="7"/>
  <c r="K12" i="7"/>
  <c r="AQ11" i="7"/>
  <c r="AP11" i="7"/>
  <c r="AL11" i="7"/>
  <c r="AK11" i="7"/>
  <c r="AG11" i="7"/>
  <c r="AF11" i="7"/>
  <c r="AB11" i="7"/>
  <c r="AA11" i="7"/>
  <c r="W11" i="7"/>
  <c r="V11" i="7"/>
  <c r="R11" i="7"/>
  <c r="Q11" i="7"/>
  <c r="K11" i="7"/>
  <c r="L11" i="7" s="1"/>
  <c r="AQ10" i="7"/>
  <c r="AP10" i="7"/>
  <c r="AL10" i="7"/>
  <c r="AK10" i="7"/>
  <c r="AG10" i="7"/>
  <c r="AF10" i="7"/>
  <c r="AB10" i="7"/>
  <c r="AA10" i="7"/>
  <c r="W10" i="7"/>
  <c r="V10" i="7"/>
  <c r="R10" i="7"/>
  <c r="Q10" i="7"/>
  <c r="K10" i="7"/>
  <c r="T10" i="7" s="1"/>
  <c r="AQ9" i="7"/>
  <c r="AP9" i="7"/>
  <c r="AL9" i="7"/>
  <c r="AK9" i="7"/>
  <c r="AG9" i="7"/>
  <c r="AF9" i="7"/>
  <c r="AB9" i="7"/>
  <c r="AA9" i="7"/>
  <c r="W9" i="7"/>
  <c r="V9" i="7"/>
  <c r="R9" i="7"/>
  <c r="Q9" i="7"/>
  <c r="K9" i="7"/>
  <c r="AI9" i="7" s="1"/>
  <c r="AQ8" i="7"/>
  <c r="AP8" i="7"/>
  <c r="AL8" i="7"/>
  <c r="AK8" i="7"/>
  <c r="AG8" i="7"/>
  <c r="AF8" i="7"/>
  <c r="AB8" i="7"/>
  <c r="AA8" i="7"/>
  <c r="W8" i="7"/>
  <c r="V8" i="7"/>
  <c r="R8" i="7"/>
  <c r="Q8" i="7"/>
  <c r="K8" i="7"/>
  <c r="AQ7" i="7"/>
  <c r="AP7" i="7"/>
  <c r="AL7" i="7"/>
  <c r="AK7" i="7"/>
  <c r="AG7" i="7"/>
  <c r="AF7" i="7"/>
  <c r="AB7" i="7"/>
  <c r="AA7" i="7"/>
  <c r="W7" i="7"/>
  <c r="V7" i="7"/>
  <c r="R7" i="7"/>
  <c r="Q7" i="7"/>
  <c r="K7" i="7"/>
  <c r="L7" i="7" s="1"/>
  <c r="P7" i="7" s="1"/>
  <c r="AQ6" i="7"/>
  <c r="AP6" i="7"/>
  <c r="AL6" i="7"/>
  <c r="AK6" i="7"/>
  <c r="AG6" i="7"/>
  <c r="AF6" i="7"/>
  <c r="AB6" i="7"/>
  <c r="AA6" i="7"/>
  <c r="W6" i="7"/>
  <c r="V6" i="7"/>
  <c r="R6" i="7"/>
  <c r="Q6" i="7"/>
  <c r="L6" i="7"/>
  <c r="K6" i="7"/>
  <c r="Y6" i="7" s="1"/>
  <c r="AQ5" i="7"/>
  <c r="AP5" i="7"/>
  <c r="AL5" i="7"/>
  <c r="AK5" i="7"/>
  <c r="AG5" i="7"/>
  <c r="AF5" i="7"/>
  <c r="AB5" i="7"/>
  <c r="AA5" i="7"/>
  <c r="W5" i="7"/>
  <c r="V5" i="7"/>
  <c r="R5" i="7"/>
  <c r="Q5" i="7"/>
  <c r="K5" i="7"/>
  <c r="L5" i="7" s="1"/>
  <c r="AO5" i="7" s="1"/>
  <c r="AQ4" i="7"/>
  <c r="AP4" i="7"/>
  <c r="AL4" i="7"/>
  <c r="AK4" i="7"/>
  <c r="AG4" i="7"/>
  <c r="AF4" i="7"/>
  <c r="AB4" i="7"/>
  <c r="AA4" i="7"/>
  <c r="W4" i="7"/>
  <c r="V4" i="7"/>
  <c r="R4" i="7"/>
  <c r="Q4" i="7"/>
  <c r="K4" i="7"/>
  <c r="AQ3" i="7"/>
  <c r="AP3" i="7"/>
  <c r="AL3" i="7"/>
  <c r="AK3" i="7"/>
  <c r="AG3" i="7"/>
  <c r="AF3" i="7"/>
  <c r="AB3" i="7"/>
  <c r="AA3" i="7"/>
  <c r="W3" i="7"/>
  <c r="V3" i="7"/>
  <c r="R3" i="7"/>
  <c r="Q3" i="7"/>
  <c r="K3" i="7"/>
  <c r="L3" i="7" s="1"/>
  <c r="AQ32" i="5"/>
  <c r="AP32" i="5"/>
  <c r="AL32" i="5"/>
  <c r="AK32" i="5"/>
  <c r="AG32" i="5"/>
  <c r="AF32" i="5"/>
  <c r="AB32" i="5"/>
  <c r="AA32" i="5"/>
  <c r="W32" i="5"/>
  <c r="V32" i="5"/>
  <c r="R32" i="5"/>
  <c r="Q32" i="5"/>
  <c r="F32" i="5"/>
  <c r="D32" i="5"/>
  <c r="AQ31" i="5"/>
  <c r="AP31" i="5"/>
  <c r="AL31" i="5"/>
  <c r="AK31" i="5"/>
  <c r="AJ31" i="5"/>
  <c r="AG31" i="5"/>
  <c r="AF31" i="5"/>
  <c r="AB31" i="5"/>
  <c r="AA31" i="5"/>
  <c r="W31" i="5"/>
  <c r="V31" i="5"/>
  <c r="R31" i="5"/>
  <c r="Q31" i="5"/>
  <c r="F31" i="5"/>
  <c r="D31" i="5"/>
  <c r="AQ30" i="5"/>
  <c r="AP30" i="5"/>
  <c r="AL30" i="5"/>
  <c r="AK30" i="5"/>
  <c r="AG30" i="5"/>
  <c r="AF30" i="5"/>
  <c r="AB30" i="5"/>
  <c r="AA30" i="5"/>
  <c r="W30" i="5"/>
  <c r="V30" i="5"/>
  <c r="R30" i="5"/>
  <c r="Q30" i="5"/>
  <c r="K30" i="5"/>
  <c r="AN30" i="5" s="1"/>
  <c r="F30" i="5"/>
  <c r="D30" i="5"/>
  <c r="AQ29" i="5"/>
  <c r="AP29" i="5"/>
  <c r="AL29" i="5"/>
  <c r="AK29" i="5"/>
  <c r="AG29" i="5"/>
  <c r="AF29" i="5"/>
  <c r="AB29" i="5"/>
  <c r="AA29" i="5"/>
  <c r="W29" i="5"/>
  <c r="V29" i="5"/>
  <c r="R29" i="5"/>
  <c r="Q29" i="5"/>
  <c r="L29" i="5"/>
  <c r="AJ29" i="5" s="1"/>
  <c r="K29" i="5"/>
  <c r="AN29" i="5" s="1"/>
  <c r="F29" i="5"/>
  <c r="D29" i="5"/>
  <c r="AQ28" i="5"/>
  <c r="AP28" i="5"/>
  <c r="AL28" i="5"/>
  <c r="AK28" i="5"/>
  <c r="AG28" i="5"/>
  <c r="AF28" i="5"/>
  <c r="AB28" i="5"/>
  <c r="AA28" i="5"/>
  <c r="W28" i="5"/>
  <c r="V28" i="5"/>
  <c r="R28" i="5"/>
  <c r="Q28" i="5"/>
  <c r="K28" i="5"/>
  <c r="F28" i="5"/>
  <c r="D28" i="5"/>
  <c r="AQ27" i="5"/>
  <c r="AP27" i="5"/>
  <c r="AL27" i="5"/>
  <c r="AK27" i="5"/>
  <c r="AG27" i="5"/>
  <c r="AF27" i="5"/>
  <c r="AB27" i="5"/>
  <c r="AA27" i="5"/>
  <c r="W27" i="5"/>
  <c r="V27" i="5"/>
  <c r="R27" i="5"/>
  <c r="Q27" i="5"/>
  <c r="K27" i="5"/>
  <c r="F27" i="5"/>
  <c r="D27" i="5"/>
  <c r="AQ26" i="5"/>
  <c r="AP26" i="5"/>
  <c r="AL26" i="5"/>
  <c r="AK26" i="5"/>
  <c r="AG26" i="5"/>
  <c r="AF26" i="5"/>
  <c r="AB26" i="5"/>
  <c r="AA26" i="5"/>
  <c r="W26" i="5"/>
  <c r="V26" i="5"/>
  <c r="R26" i="5"/>
  <c r="Q26" i="5"/>
  <c r="K26" i="5"/>
  <c r="AI26" i="5" s="1"/>
  <c r="F26" i="5"/>
  <c r="D26" i="5"/>
  <c r="AQ25" i="5"/>
  <c r="AP25" i="5"/>
  <c r="AL25" i="5"/>
  <c r="AK25" i="5"/>
  <c r="AG25" i="5"/>
  <c r="AF25" i="5"/>
  <c r="AB25" i="5"/>
  <c r="AA25" i="5"/>
  <c r="W25" i="5"/>
  <c r="V25" i="5"/>
  <c r="R25" i="5"/>
  <c r="Q25" i="5"/>
  <c r="K25" i="5"/>
  <c r="L25" i="5" s="1"/>
  <c r="F25" i="5"/>
  <c r="D25" i="5"/>
  <c r="AQ24" i="5"/>
  <c r="AP24" i="5"/>
  <c r="AL24" i="5"/>
  <c r="AK24" i="5"/>
  <c r="AG24" i="5"/>
  <c r="AF24" i="5"/>
  <c r="AB24" i="5"/>
  <c r="AA24" i="5"/>
  <c r="W24" i="5"/>
  <c r="V24" i="5"/>
  <c r="R24" i="5"/>
  <c r="Q24" i="5"/>
  <c r="L24" i="5"/>
  <c r="AO24" i="5" s="1"/>
  <c r="K24" i="5"/>
  <c r="T24" i="5" s="1"/>
  <c r="F24" i="5"/>
  <c r="D24" i="5"/>
  <c r="AQ23" i="5"/>
  <c r="AP23" i="5"/>
  <c r="AL23" i="5"/>
  <c r="AK23" i="5"/>
  <c r="AG23" i="5"/>
  <c r="AF23" i="5"/>
  <c r="AB23" i="5"/>
  <c r="AA23" i="5"/>
  <c r="W23" i="5"/>
  <c r="V23" i="5"/>
  <c r="R23" i="5"/>
  <c r="Q23" i="5"/>
  <c r="K23" i="5"/>
  <c r="AI23" i="5" s="1"/>
  <c r="F23" i="5"/>
  <c r="D23" i="5"/>
  <c r="AQ22" i="5"/>
  <c r="AP22" i="5"/>
  <c r="AL22" i="5"/>
  <c r="AK22" i="5"/>
  <c r="AG22" i="5"/>
  <c r="AF22" i="5"/>
  <c r="AB22" i="5"/>
  <c r="AA22" i="5"/>
  <c r="W22" i="5"/>
  <c r="V22" i="5"/>
  <c r="R22" i="5"/>
  <c r="Q22" i="5"/>
  <c r="L22" i="5"/>
  <c r="K22" i="5"/>
  <c r="T22" i="5" s="1"/>
  <c r="F22" i="5"/>
  <c r="D22" i="5"/>
  <c r="AQ21" i="5"/>
  <c r="AP21" i="5"/>
  <c r="AL21" i="5"/>
  <c r="AK21" i="5"/>
  <c r="AG21" i="5"/>
  <c r="AF21" i="5"/>
  <c r="AB21" i="5"/>
  <c r="AA21" i="5"/>
  <c r="W21" i="5"/>
  <c r="V21" i="5"/>
  <c r="R21" i="5"/>
  <c r="Q21" i="5"/>
  <c r="K21" i="5"/>
  <c r="AN21" i="5" s="1"/>
  <c r="F21" i="5"/>
  <c r="D21" i="5"/>
  <c r="AQ20" i="5"/>
  <c r="AP20" i="5"/>
  <c r="AL20" i="5"/>
  <c r="AK20" i="5"/>
  <c r="AG20" i="5"/>
  <c r="AF20" i="5"/>
  <c r="AB20" i="5"/>
  <c r="AA20" i="5"/>
  <c r="W20" i="5"/>
  <c r="V20" i="5"/>
  <c r="R20" i="5"/>
  <c r="Q20" i="5"/>
  <c r="K20" i="5"/>
  <c r="F20" i="5"/>
  <c r="D20" i="5"/>
  <c r="AQ19" i="5"/>
  <c r="AP19" i="5"/>
  <c r="AL19" i="5"/>
  <c r="AK19" i="5"/>
  <c r="AG19" i="5"/>
  <c r="AF19" i="5"/>
  <c r="AB19" i="5"/>
  <c r="AA19" i="5"/>
  <c r="W19" i="5"/>
  <c r="V19" i="5"/>
  <c r="R19" i="5"/>
  <c r="Q19" i="5"/>
  <c r="K19" i="5"/>
  <c r="Y19" i="5" s="1"/>
  <c r="F19" i="5"/>
  <c r="D19" i="5"/>
  <c r="AQ18" i="5"/>
  <c r="AP18" i="5"/>
  <c r="AL18" i="5"/>
  <c r="AK18" i="5"/>
  <c r="AG18" i="5"/>
  <c r="AF18" i="5"/>
  <c r="AB18" i="5"/>
  <c r="AA18" i="5"/>
  <c r="W18" i="5"/>
  <c r="V18" i="5"/>
  <c r="R18" i="5"/>
  <c r="Q18" i="5"/>
  <c r="K18" i="5"/>
  <c r="F18" i="5"/>
  <c r="D18" i="5"/>
  <c r="AQ17" i="5"/>
  <c r="AP17" i="5"/>
  <c r="AL17" i="5"/>
  <c r="AK17" i="5"/>
  <c r="AG17" i="5"/>
  <c r="AF17" i="5"/>
  <c r="AB17" i="5"/>
  <c r="AA17" i="5"/>
  <c r="W17" i="5"/>
  <c r="V17" i="5"/>
  <c r="R17" i="5"/>
  <c r="Q17" i="5"/>
  <c r="K17" i="5"/>
  <c r="L17" i="5" s="1"/>
  <c r="F17" i="5"/>
  <c r="D17" i="5"/>
  <c r="AQ16" i="5"/>
  <c r="AP16" i="5"/>
  <c r="AL16" i="5"/>
  <c r="AK16" i="5"/>
  <c r="AG16" i="5"/>
  <c r="AF16" i="5"/>
  <c r="AB16" i="5"/>
  <c r="AA16" i="5"/>
  <c r="W16" i="5"/>
  <c r="V16" i="5"/>
  <c r="R16" i="5"/>
  <c r="Q16" i="5"/>
  <c r="K16" i="5"/>
  <c r="O16" i="5" s="1"/>
  <c r="F16" i="5"/>
  <c r="D16" i="5"/>
  <c r="AQ15" i="5"/>
  <c r="AP15" i="5"/>
  <c r="AL15" i="5"/>
  <c r="AK15" i="5"/>
  <c r="AG15" i="5"/>
  <c r="AF15" i="5"/>
  <c r="AB15" i="5"/>
  <c r="AA15" i="5"/>
  <c r="W15" i="5"/>
  <c r="V15" i="5"/>
  <c r="R15" i="5"/>
  <c r="Q15" i="5"/>
  <c r="K15" i="5"/>
  <c r="AN15" i="5" s="1"/>
  <c r="F15" i="5"/>
  <c r="D15" i="5"/>
  <c r="AQ14" i="5"/>
  <c r="AP14" i="5"/>
  <c r="AL14" i="5"/>
  <c r="AK14" i="5"/>
  <c r="AG14" i="5"/>
  <c r="AF14" i="5"/>
  <c r="AB14" i="5"/>
  <c r="AA14" i="5"/>
  <c r="W14" i="5"/>
  <c r="V14" i="5"/>
  <c r="R14" i="5"/>
  <c r="Q14" i="5"/>
  <c r="L14" i="5"/>
  <c r="P14" i="5" s="1"/>
  <c r="K14" i="5"/>
  <c r="T14" i="5" s="1"/>
  <c r="F14" i="5"/>
  <c r="D14" i="5"/>
  <c r="AQ13" i="5"/>
  <c r="AP13" i="5"/>
  <c r="AL13" i="5"/>
  <c r="AK13" i="5"/>
  <c r="AG13" i="5"/>
  <c r="AF13" i="5"/>
  <c r="AB13" i="5"/>
  <c r="AA13" i="5"/>
  <c r="W13" i="5"/>
  <c r="V13" i="5"/>
  <c r="R13" i="5"/>
  <c r="Q13" i="5"/>
  <c r="K13" i="5"/>
  <c r="AN13" i="5" s="1"/>
  <c r="F13" i="5"/>
  <c r="D13" i="5"/>
  <c r="AQ12" i="5"/>
  <c r="AP12" i="5"/>
  <c r="AL12" i="5"/>
  <c r="AK12" i="5"/>
  <c r="AG12" i="5"/>
  <c r="AF12" i="5"/>
  <c r="AB12" i="5"/>
  <c r="AA12" i="5"/>
  <c r="W12" i="5"/>
  <c r="V12" i="5"/>
  <c r="R12" i="5"/>
  <c r="Q12" i="5"/>
  <c r="K12" i="5"/>
  <c r="AN12" i="5" s="1"/>
  <c r="F12" i="5"/>
  <c r="D12" i="5"/>
  <c r="AQ11" i="5"/>
  <c r="AP11" i="5"/>
  <c r="AL11" i="5"/>
  <c r="AK11" i="5"/>
  <c r="AG11" i="5"/>
  <c r="AF11" i="5"/>
  <c r="AB11" i="5"/>
  <c r="AA11" i="5"/>
  <c r="W11" i="5"/>
  <c r="V11" i="5"/>
  <c r="R11" i="5"/>
  <c r="Q11" i="5"/>
  <c r="K11" i="5"/>
  <c r="Y11" i="5" s="1"/>
  <c r="F11" i="5"/>
  <c r="D11" i="5"/>
  <c r="AQ10" i="5"/>
  <c r="AP10" i="5"/>
  <c r="AL10" i="5"/>
  <c r="AK10" i="5"/>
  <c r="AG10" i="5"/>
  <c r="AF10" i="5"/>
  <c r="AB10" i="5"/>
  <c r="AA10" i="5"/>
  <c r="W10" i="5"/>
  <c r="V10" i="5"/>
  <c r="R10" i="5"/>
  <c r="Q10" i="5"/>
  <c r="K10" i="5"/>
  <c r="L10" i="5" s="1"/>
  <c r="U10" i="5" s="1"/>
  <c r="F10" i="5"/>
  <c r="D10" i="5"/>
  <c r="AQ9" i="5"/>
  <c r="AP9" i="5"/>
  <c r="AL9" i="5"/>
  <c r="AK9" i="5"/>
  <c r="AG9" i="5"/>
  <c r="AF9" i="5"/>
  <c r="AB9" i="5"/>
  <c r="AA9" i="5"/>
  <c r="W9" i="5"/>
  <c r="V9" i="5"/>
  <c r="R9" i="5"/>
  <c r="Q9" i="5"/>
  <c r="K9" i="5"/>
  <c r="L9" i="5" s="1"/>
  <c r="F9" i="5"/>
  <c r="D9" i="5"/>
  <c r="AQ8" i="5"/>
  <c r="AP8" i="5"/>
  <c r="AL8" i="5"/>
  <c r="AK8" i="5"/>
  <c r="AG8" i="5"/>
  <c r="AF8" i="5"/>
  <c r="AB8" i="5"/>
  <c r="AA8" i="5"/>
  <c r="W8" i="5"/>
  <c r="V8" i="5"/>
  <c r="R8" i="5"/>
  <c r="Q8" i="5"/>
  <c r="L8" i="5"/>
  <c r="AO8" i="5" s="1"/>
  <c r="K8" i="5"/>
  <c r="T8" i="5" s="1"/>
  <c r="F8" i="5"/>
  <c r="D8" i="5"/>
  <c r="AQ7" i="5"/>
  <c r="AP7" i="5"/>
  <c r="AL7" i="5"/>
  <c r="AK7" i="5"/>
  <c r="AG7" i="5"/>
  <c r="AF7" i="5"/>
  <c r="AB7" i="5"/>
  <c r="AA7" i="5"/>
  <c r="W7" i="5"/>
  <c r="V7" i="5"/>
  <c r="R7" i="5"/>
  <c r="Q7" i="5"/>
  <c r="K7" i="5"/>
  <c r="AN7" i="5" s="1"/>
  <c r="F7" i="5"/>
  <c r="D7" i="5"/>
  <c r="AQ6" i="5"/>
  <c r="AP6" i="5"/>
  <c r="AL6" i="5"/>
  <c r="AK6" i="5"/>
  <c r="AG6" i="5"/>
  <c r="AF6" i="5"/>
  <c r="AB6" i="5"/>
  <c r="AA6" i="5"/>
  <c r="W6" i="5"/>
  <c r="V6" i="5"/>
  <c r="R6" i="5"/>
  <c r="Q6" i="5"/>
  <c r="K6" i="5"/>
  <c r="O6" i="5" s="1"/>
  <c r="F6" i="5"/>
  <c r="D6" i="5"/>
  <c r="AQ5" i="5"/>
  <c r="AP5" i="5"/>
  <c r="AL5" i="5"/>
  <c r="AK5" i="5"/>
  <c r="AG5" i="5"/>
  <c r="AF5" i="5"/>
  <c r="AB5" i="5"/>
  <c r="AA5" i="5"/>
  <c r="W5" i="5"/>
  <c r="V5" i="5"/>
  <c r="R5" i="5"/>
  <c r="Q5" i="5"/>
  <c r="L5" i="5"/>
  <c r="M5" i="5" s="1"/>
  <c r="K5" i="5"/>
  <c r="AI5" i="5" s="1"/>
  <c r="F5" i="5"/>
  <c r="D5" i="5"/>
  <c r="AQ4" i="5"/>
  <c r="AP4" i="5"/>
  <c r="AL4" i="5"/>
  <c r="AK4" i="5"/>
  <c r="AG4" i="5"/>
  <c r="AF4" i="5"/>
  <c r="AB4" i="5"/>
  <c r="AA4" i="5"/>
  <c r="W4" i="5"/>
  <c r="V4" i="5"/>
  <c r="R4" i="5"/>
  <c r="Q4" i="5"/>
  <c r="K4" i="5"/>
  <c r="F4" i="5"/>
  <c r="D4" i="5"/>
  <c r="AQ3" i="5"/>
  <c r="AP3" i="5"/>
  <c r="AL3" i="5"/>
  <c r="AK3" i="5"/>
  <c r="AG3" i="5"/>
  <c r="AF3" i="5"/>
  <c r="AB3" i="5"/>
  <c r="AA3" i="5"/>
  <c r="W3" i="5"/>
  <c r="V3" i="5"/>
  <c r="R3" i="5"/>
  <c r="Q3" i="5"/>
  <c r="K3" i="5"/>
  <c r="L3" i="5" s="1"/>
  <c r="AJ3" i="5" s="1"/>
  <c r="F3" i="5"/>
  <c r="D3" i="5"/>
  <c r="AO1" i="5"/>
  <c r="AJ1" i="5"/>
  <c r="AE1" i="5"/>
  <c r="Z1" i="5"/>
  <c r="U1" i="5"/>
  <c r="P1" i="5"/>
  <c r="BA30" i="3"/>
  <c r="AZ30" i="3"/>
  <c r="AV30" i="3"/>
  <c r="AU30" i="3"/>
  <c r="AQ30" i="3"/>
  <c r="AP30" i="3"/>
  <c r="AL30" i="3"/>
  <c r="AK30" i="3"/>
  <c r="AG30" i="3"/>
  <c r="AF30" i="3"/>
  <c r="AB30" i="3"/>
  <c r="AA30" i="3"/>
  <c r="W30" i="3"/>
  <c r="V30" i="3"/>
  <c r="R30" i="3"/>
  <c r="Q30" i="3"/>
  <c r="K30" i="3"/>
  <c r="AS30" i="3" s="1"/>
  <c r="F30" i="3"/>
  <c r="D30" i="3"/>
  <c r="BA29" i="3"/>
  <c r="AZ29" i="3"/>
  <c r="AV29" i="3"/>
  <c r="AU29" i="3"/>
  <c r="AQ29" i="3"/>
  <c r="AP29" i="3"/>
  <c r="AL29" i="3"/>
  <c r="AK29" i="3"/>
  <c r="AG29" i="3"/>
  <c r="AF29" i="3"/>
  <c r="AB29" i="3"/>
  <c r="AA29" i="3"/>
  <c r="W29" i="3"/>
  <c r="V29" i="3"/>
  <c r="R29" i="3"/>
  <c r="Q29" i="3"/>
  <c r="K29" i="3"/>
  <c r="AS29" i="3" s="1"/>
  <c r="F29" i="3"/>
  <c r="D29" i="3"/>
  <c r="BA28" i="3"/>
  <c r="AZ28" i="3"/>
  <c r="AV28" i="3"/>
  <c r="AU28" i="3"/>
  <c r="AQ28" i="3"/>
  <c r="AP28" i="3"/>
  <c r="AL28" i="3"/>
  <c r="AK28" i="3"/>
  <c r="AG28" i="3"/>
  <c r="AF28" i="3"/>
  <c r="AB28" i="3"/>
  <c r="AA28" i="3"/>
  <c r="W28" i="3"/>
  <c r="V28" i="3"/>
  <c r="R28" i="3"/>
  <c r="Q28" i="3"/>
  <c r="K28" i="3"/>
  <c r="AX28" i="3" s="1"/>
  <c r="F28" i="3"/>
  <c r="D28" i="3"/>
  <c r="BA27" i="3"/>
  <c r="AZ27" i="3"/>
  <c r="AV27" i="3"/>
  <c r="AU27" i="3"/>
  <c r="AQ27" i="3"/>
  <c r="AP27" i="3"/>
  <c r="AL27" i="3"/>
  <c r="AK27" i="3"/>
  <c r="AG27" i="3"/>
  <c r="AF27" i="3"/>
  <c r="AB27" i="3"/>
  <c r="AA27" i="3"/>
  <c r="W27" i="3"/>
  <c r="V27" i="3"/>
  <c r="R27" i="3"/>
  <c r="Q27" i="3"/>
  <c r="K27" i="3"/>
  <c r="AX27" i="3" s="1"/>
  <c r="F27" i="3"/>
  <c r="D27" i="3"/>
  <c r="BA26" i="3"/>
  <c r="AZ26" i="3"/>
  <c r="AV26" i="3"/>
  <c r="AU26" i="3"/>
  <c r="AQ26" i="3"/>
  <c r="AP26" i="3"/>
  <c r="AL26" i="3"/>
  <c r="AK26" i="3"/>
  <c r="AG26" i="3"/>
  <c r="AF26" i="3"/>
  <c r="AB26" i="3"/>
  <c r="AA26" i="3"/>
  <c r="W26" i="3"/>
  <c r="V26" i="3"/>
  <c r="R26" i="3"/>
  <c r="Q26" i="3"/>
  <c r="K26" i="3"/>
  <c r="AD26" i="3" s="1"/>
  <c r="F26" i="3"/>
  <c r="D26" i="3"/>
  <c r="BA25" i="3"/>
  <c r="AZ25" i="3"/>
  <c r="AV25" i="3"/>
  <c r="AU25" i="3"/>
  <c r="AQ25" i="3"/>
  <c r="AP25" i="3"/>
  <c r="AL25" i="3"/>
  <c r="AK25" i="3"/>
  <c r="AG25" i="3"/>
  <c r="AF25" i="3"/>
  <c r="AB25" i="3"/>
  <c r="AA25" i="3"/>
  <c r="W25" i="3"/>
  <c r="V25" i="3"/>
  <c r="R25" i="3"/>
  <c r="Q25" i="3"/>
  <c r="K25" i="3"/>
  <c r="T25" i="3" s="1"/>
  <c r="F25" i="3"/>
  <c r="D25" i="3"/>
  <c r="BA24" i="3"/>
  <c r="AZ24" i="3"/>
  <c r="AV24" i="3"/>
  <c r="AU24" i="3"/>
  <c r="AQ24" i="3"/>
  <c r="AP24" i="3"/>
  <c r="AL24" i="3"/>
  <c r="AK24" i="3"/>
  <c r="AG24" i="3"/>
  <c r="AF24" i="3"/>
  <c r="AB24" i="3"/>
  <c r="AA24" i="3"/>
  <c r="W24" i="3"/>
  <c r="V24" i="3"/>
  <c r="R24" i="3"/>
  <c r="Q24" i="3"/>
  <c r="K24" i="3"/>
  <c r="O24" i="3" s="1"/>
  <c r="F24" i="3"/>
  <c r="D24" i="3"/>
  <c r="BA23" i="3"/>
  <c r="AZ23" i="3"/>
  <c r="AV23" i="3"/>
  <c r="AU23" i="3"/>
  <c r="AQ23" i="3"/>
  <c r="AP23" i="3"/>
  <c r="AL23" i="3"/>
  <c r="AK23" i="3"/>
  <c r="AG23" i="3"/>
  <c r="AF23" i="3"/>
  <c r="AB23" i="3"/>
  <c r="AA23" i="3"/>
  <c r="W23" i="3"/>
  <c r="V23" i="3"/>
  <c r="R23" i="3"/>
  <c r="Q23" i="3"/>
  <c r="K23" i="3"/>
  <c r="AS23" i="3" s="1"/>
  <c r="F23" i="3"/>
  <c r="D23" i="3"/>
  <c r="BA22" i="3"/>
  <c r="AZ22" i="3"/>
  <c r="AV22" i="3"/>
  <c r="AU22" i="3"/>
  <c r="AQ22" i="3"/>
  <c r="AP22" i="3"/>
  <c r="AL22" i="3"/>
  <c r="AK22" i="3"/>
  <c r="AG22" i="3"/>
  <c r="AF22" i="3"/>
  <c r="AB22" i="3"/>
  <c r="AA22" i="3"/>
  <c r="W22" i="3"/>
  <c r="V22" i="3"/>
  <c r="R22" i="3"/>
  <c r="Q22" i="3"/>
  <c r="K22" i="3"/>
  <c r="AS22" i="3" s="1"/>
  <c r="F22" i="3"/>
  <c r="D22" i="3"/>
  <c r="BA21" i="3"/>
  <c r="AZ21" i="3"/>
  <c r="AV21" i="3"/>
  <c r="AU21" i="3"/>
  <c r="AQ21" i="3"/>
  <c r="AP21" i="3"/>
  <c r="AL21" i="3"/>
  <c r="AK21" i="3"/>
  <c r="AG21" i="3"/>
  <c r="AF21" i="3"/>
  <c r="AB21" i="3"/>
  <c r="AA21" i="3"/>
  <c r="W21" i="3"/>
  <c r="V21" i="3"/>
  <c r="R21" i="3"/>
  <c r="Q21" i="3"/>
  <c r="K21" i="3"/>
  <c r="AX21" i="3" s="1"/>
  <c r="F21" i="3"/>
  <c r="D21" i="3"/>
  <c r="BA20" i="3"/>
  <c r="AZ20" i="3"/>
  <c r="AV20" i="3"/>
  <c r="AU20" i="3"/>
  <c r="AQ20" i="3"/>
  <c r="AP20" i="3"/>
  <c r="AL20" i="3"/>
  <c r="AK20" i="3"/>
  <c r="AG20" i="3"/>
  <c r="AF20" i="3"/>
  <c r="AB20" i="3"/>
  <c r="AA20" i="3"/>
  <c r="W20" i="3"/>
  <c r="V20" i="3"/>
  <c r="R20" i="3"/>
  <c r="Q20" i="3"/>
  <c r="K20" i="3"/>
  <c r="AN20" i="3" s="1"/>
  <c r="F20" i="3"/>
  <c r="D20" i="3"/>
  <c r="BA19" i="3"/>
  <c r="AZ19" i="3"/>
  <c r="AV19" i="3"/>
  <c r="AU19" i="3"/>
  <c r="AQ19" i="3"/>
  <c r="AP19" i="3"/>
  <c r="AL19" i="3"/>
  <c r="AK19" i="3"/>
  <c r="AG19" i="3"/>
  <c r="AF19" i="3"/>
  <c r="AB19" i="3"/>
  <c r="AA19" i="3"/>
  <c r="W19" i="3"/>
  <c r="V19" i="3"/>
  <c r="R19" i="3"/>
  <c r="Q19" i="3"/>
  <c r="K19" i="3"/>
  <c r="AD19" i="3" s="1"/>
  <c r="F19" i="3"/>
  <c r="D19" i="3"/>
  <c r="BA18" i="3"/>
  <c r="AZ18" i="3"/>
  <c r="AV18" i="3"/>
  <c r="AU18" i="3"/>
  <c r="AQ18" i="3"/>
  <c r="AP18" i="3"/>
  <c r="AL18" i="3"/>
  <c r="AK18" i="3"/>
  <c r="AG18" i="3"/>
  <c r="AF18" i="3"/>
  <c r="AB18" i="3"/>
  <c r="AA18" i="3"/>
  <c r="W18" i="3"/>
  <c r="V18" i="3"/>
  <c r="R18" i="3"/>
  <c r="Q18" i="3"/>
  <c r="K18" i="3"/>
  <c r="T18" i="3" s="1"/>
  <c r="F18" i="3"/>
  <c r="D18" i="3"/>
  <c r="BA17" i="3"/>
  <c r="AZ17" i="3"/>
  <c r="AV17" i="3"/>
  <c r="AU17" i="3"/>
  <c r="AQ17" i="3"/>
  <c r="AP17" i="3"/>
  <c r="AL17" i="3"/>
  <c r="AK17" i="3"/>
  <c r="AG17" i="3"/>
  <c r="AF17" i="3"/>
  <c r="AB17" i="3"/>
  <c r="AA17" i="3"/>
  <c r="W17" i="3"/>
  <c r="V17" i="3"/>
  <c r="R17" i="3"/>
  <c r="Q17" i="3"/>
  <c r="K17" i="3"/>
  <c r="T17" i="3" s="1"/>
  <c r="F17" i="3"/>
  <c r="D17" i="3"/>
  <c r="BA16" i="3"/>
  <c r="AZ16" i="3"/>
  <c r="AV16" i="3"/>
  <c r="AU16" i="3"/>
  <c r="AQ16" i="3"/>
  <c r="AP16" i="3"/>
  <c r="AL16" i="3"/>
  <c r="AK16" i="3"/>
  <c r="AG16" i="3"/>
  <c r="AF16" i="3"/>
  <c r="AB16" i="3"/>
  <c r="AA16" i="3"/>
  <c r="W16" i="3"/>
  <c r="V16" i="3"/>
  <c r="R16" i="3"/>
  <c r="Q16" i="3"/>
  <c r="K16" i="3"/>
  <c r="O16" i="3" s="1"/>
  <c r="F16" i="3"/>
  <c r="D16" i="3"/>
  <c r="BA15" i="3"/>
  <c r="AZ15" i="3"/>
  <c r="AV15" i="3"/>
  <c r="AU15" i="3"/>
  <c r="AQ15" i="3"/>
  <c r="AP15" i="3"/>
  <c r="AL15" i="3"/>
  <c r="AK15" i="3"/>
  <c r="AG15" i="3"/>
  <c r="AF15" i="3"/>
  <c r="AB15" i="3"/>
  <c r="AA15" i="3"/>
  <c r="W15" i="3"/>
  <c r="V15" i="3"/>
  <c r="R15" i="3"/>
  <c r="Q15" i="3"/>
  <c r="K15" i="3"/>
  <c r="AX15" i="3" s="1"/>
  <c r="F15" i="3"/>
  <c r="D15" i="3"/>
  <c r="BA14" i="3"/>
  <c r="AZ14" i="3"/>
  <c r="AV14" i="3"/>
  <c r="AU14" i="3"/>
  <c r="AQ14" i="3"/>
  <c r="AP14" i="3"/>
  <c r="AL14" i="3"/>
  <c r="AK14" i="3"/>
  <c r="AG14" i="3"/>
  <c r="AF14" i="3"/>
  <c r="AB14" i="3"/>
  <c r="AA14" i="3"/>
  <c r="W14" i="3"/>
  <c r="V14" i="3"/>
  <c r="R14" i="3"/>
  <c r="Q14" i="3"/>
  <c r="K14" i="3"/>
  <c r="O14" i="3" s="1"/>
  <c r="F14" i="3"/>
  <c r="D14" i="3"/>
  <c r="BA13" i="3"/>
  <c r="AZ13" i="3"/>
  <c r="AV13" i="3"/>
  <c r="AU13" i="3"/>
  <c r="AQ13" i="3"/>
  <c r="AP13" i="3"/>
  <c r="AL13" i="3"/>
  <c r="AK13" i="3"/>
  <c r="AG13" i="3"/>
  <c r="AF13" i="3"/>
  <c r="AB13" i="3"/>
  <c r="AA13" i="3"/>
  <c r="W13" i="3"/>
  <c r="V13" i="3"/>
  <c r="R13" i="3"/>
  <c r="Q13" i="3"/>
  <c r="K13" i="3"/>
  <c r="AN13" i="3" s="1"/>
  <c r="F13" i="3"/>
  <c r="D13" i="3"/>
  <c r="BA12" i="3"/>
  <c r="AZ12" i="3"/>
  <c r="AV12" i="3"/>
  <c r="AU12" i="3"/>
  <c r="AQ12" i="3"/>
  <c r="AP12" i="3"/>
  <c r="AL12" i="3"/>
  <c r="AK12" i="3"/>
  <c r="AG12" i="3"/>
  <c r="AF12" i="3"/>
  <c r="AB12" i="3"/>
  <c r="AA12" i="3"/>
  <c r="W12" i="3"/>
  <c r="V12" i="3"/>
  <c r="R12" i="3"/>
  <c r="Q12" i="3"/>
  <c r="K12" i="3"/>
  <c r="F12" i="3"/>
  <c r="D12" i="3"/>
  <c r="BA11" i="3"/>
  <c r="AZ11" i="3"/>
  <c r="AV11" i="3"/>
  <c r="AU11" i="3"/>
  <c r="AQ11" i="3"/>
  <c r="AP11" i="3"/>
  <c r="AL11" i="3"/>
  <c r="AK11" i="3"/>
  <c r="AG11" i="3"/>
  <c r="AF11" i="3"/>
  <c r="AB11" i="3"/>
  <c r="AA11" i="3"/>
  <c r="W11" i="3"/>
  <c r="V11" i="3"/>
  <c r="R11" i="3"/>
  <c r="Q11" i="3"/>
  <c r="K11" i="3"/>
  <c r="AS11" i="3" s="1"/>
  <c r="F11" i="3"/>
  <c r="D11" i="3"/>
  <c r="BA10" i="3"/>
  <c r="AZ10" i="3"/>
  <c r="AV10" i="3"/>
  <c r="AU10" i="3"/>
  <c r="AQ10" i="3"/>
  <c r="AP10" i="3"/>
  <c r="AL10" i="3"/>
  <c r="AK10" i="3"/>
  <c r="AG10" i="3"/>
  <c r="AF10" i="3"/>
  <c r="AB10" i="3"/>
  <c r="AA10" i="3"/>
  <c r="W10" i="3"/>
  <c r="V10" i="3"/>
  <c r="R10" i="3"/>
  <c r="Q10" i="3"/>
  <c r="K10" i="3"/>
  <c r="T10" i="3" s="1"/>
  <c r="F10" i="3"/>
  <c r="D10" i="3"/>
  <c r="BA9" i="3"/>
  <c r="AZ9" i="3"/>
  <c r="AV9" i="3"/>
  <c r="AU9" i="3"/>
  <c r="AQ9" i="3"/>
  <c r="AP9" i="3"/>
  <c r="AL9" i="3"/>
  <c r="AK9" i="3"/>
  <c r="AG9" i="3"/>
  <c r="AF9" i="3"/>
  <c r="AB9" i="3"/>
  <c r="AA9" i="3"/>
  <c r="W9" i="3"/>
  <c r="V9" i="3"/>
  <c r="R9" i="3"/>
  <c r="Q9" i="3"/>
  <c r="K9" i="3"/>
  <c r="AS9" i="3" s="1"/>
  <c r="F9" i="3"/>
  <c r="D9" i="3"/>
  <c r="BA8" i="3"/>
  <c r="AZ8" i="3"/>
  <c r="AV8" i="3"/>
  <c r="AU8" i="3"/>
  <c r="AQ8" i="3"/>
  <c r="AP8" i="3"/>
  <c r="AL8" i="3"/>
  <c r="AK8" i="3"/>
  <c r="AG8" i="3"/>
  <c r="AF8" i="3"/>
  <c r="AB8" i="3"/>
  <c r="AA8" i="3"/>
  <c r="W8" i="3"/>
  <c r="V8" i="3"/>
  <c r="R8" i="3"/>
  <c r="Q8" i="3"/>
  <c r="K8" i="3"/>
  <c r="F8" i="3"/>
  <c r="D8" i="3"/>
  <c r="BA7" i="3"/>
  <c r="AZ7" i="3"/>
  <c r="AV7" i="3"/>
  <c r="AU7" i="3"/>
  <c r="AQ7" i="3"/>
  <c r="AP7" i="3"/>
  <c r="AL7" i="3"/>
  <c r="AK7" i="3"/>
  <c r="AG7" i="3"/>
  <c r="AF7" i="3"/>
  <c r="AB7" i="3"/>
  <c r="AA7" i="3"/>
  <c r="W7" i="3"/>
  <c r="V7" i="3"/>
  <c r="R7" i="3"/>
  <c r="Q7" i="3"/>
  <c r="K7" i="3"/>
  <c r="AX7" i="3" s="1"/>
  <c r="F7" i="3"/>
  <c r="D7" i="3"/>
  <c r="BA6" i="3"/>
  <c r="AZ6" i="3"/>
  <c r="AV6" i="3"/>
  <c r="AU6" i="3"/>
  <c r="AQ6" i="3"/>
  <c r="AP6" i="3"/>
  <c r="AL6" i="3"/>
  <c r="AK6" i="3"/>
  <c r="AG6" i="3"/>
  <c r="AF6" i="3"/>
  <c r="AB6" i="3"/>
  <c r="AA6" i="3"/>
  <c r="W6" i="3"/>
  <c r="V6" i="3"/>
  <c r="R6" i="3"/>
  <c r="Q6" i="3"/>
  <c r="K6" i="3"/>
  <c r="T6" i="3" s="1"/>
  <c r="F6" i="3"/>
  <c r="D6" i="3"/>
  <c r="BA5" i="3"/>
  <c r="AZ5" i="3"/>
  <c r="AV5" i="3"/>
  <c r="AU5" i="3"/>
  <c r="AQ5" i="3"/>
  <c r="AP5" i="3"/>
  <c r="AL5" i="3"/>
  <c r="AK5" i="3"/>
  <c r="AG5" i="3"/>
  <c r="AF5" i="3"/>
  <c r="AB5" i="3"/>
  <c r="AA5" i="3"/>
  <c r="W5" i="3"/>
  <c r="V5" i="3"/>
  <c r="R5" i="3"/>
  <c r="Q5" i="3"/>
  <c r="K5" i="3"/>
  <c r="AX5" i="3" s="1"/>
  <c r="F5" i="3"/>
  <c r="D5" i="3"/>
  <c r="BA4" i="3"/>
  <c r="AZ4" i="3"/>
  <c r="AV4" i="3"/>
  <c r="AU4" i="3"/>
  <c r="AQ4" i="3"/>
  <c r="AP4" i="3"/>
  <c r="AL4" i="3"/>
  <c r="AK4" i="3"/>
  <c r="AG4" i="3"/>
  <c r="AF4" i="3"/>
  <c r="AB4" i="3"/>
  <c r="AA4" i="3"/>
  <c r="W4" i="3"/>
  <c r="V4" i="3"/>
  <c r="R4" i="3"/>
  <c r="Q4" i="3"/>
  <c r="K4" i="3"/>
  <c r="AD4" i="3" s="1"/>
  <c r="F4" i="3"/>
  <c r="D4" i="3"/>
  <c r="BA3" i="3"/>
  <c r="AZ3" i="3"/>
  <c r="AV3" i="3"/>
  <c r="AU3" i="3"/>
  <c r="AQ3" i="3"/>
  <c r="AP3" i="3"/>
  <c r="AL3" i="3"/>
  <c r="AK3" i="3"/>
  <c r="AG3" i="3"/>
  <c r="AF3" i="3"/>
  <c r="AB3" i="3"/>
  <c r="AA3" i="3"/>
  <c r="W3" i="3"/>
  <c r="V3" i="3"/>
  <c r="R3" i="3"/>
  <c r="Q3" i="3"/>
  <c r="K3" i="3"/>
  <c r="AX3" i="3" s="1"/>
  <c r="F3" i="3"/>
  <c r="D3" i="3"/>
  <c r="AY1" i="3"/>
  <c r="AT1" i="3"/>
  <c r="AO1" i="3"/>
  <c r="AJ1" i="3"/>
  <c r="AE1" i="3"/>
  <c r="Z1" i="3"/>
  <c r="U1" i="3"/>
  <c r="P1" i="3"/>
  <c r="BA30" i="1"/>
  <c r="AZ30" i="1"/>
  <c r="AV30" i="1"/>
  <c r="AU30" i="1"/>
  <c r="AQ30" i="1"/>
  <c r="AP30" i="1"/>
  <c r="AL30" i="1"/>
  <c r="AK30" i="1"/>
  <c r="AG30" i="1"/>
  <c r="AF30" i="1"/>
  <c r="AB30" i="1"/>
  <c r="AA30" i="1"/>
  <c r="W30" i="1"/>
  <c r="V30" i="1"/>
  <c r="R30" i="1"/>
  <c r="Q30" i="1"/>
  <c r="K30" i="1"/>
  <c r="F30" i="1"/>
  <c r="D30" i="1"/>
  <c r="BA29" i="1"/>
  <c r="AZ29" i="1"/>
  <c r="AV29" i="1"/>
  <c r="AU29" i="1"/>
  <c r="AQ29" i="1"/>
  <c r="AP29" i="1"/>
  <c r="AL29" i="1"/>
  <c r="AK29" i="1"/>
  <c r="AG29" i="1"/>
  <c r="AF29" i="1"/>
  <c r="AB29" i="1"/>
  <c r="AA29" i="1"/>
  <c r="W29" i="1"/>
  <c r="V29" i="1"/>
  <c r="R29" i="1"/>
  <c r="Q29" i="1"/>
  <c r="K29" i="1"/>
  <c r="O29" i="1" s="1"/>
  <c r="F29" i="1"/>
  <c r="D29" i="1"/>
  <c r="BA28" i="1"/>
  <c r="AZ28" i="1"/>
  <c r="AV28" i="1"/>
  <c r="AU28" i="1"/>
  <c r="AQ28" i="1"/>
  <c r="AP28" i="1"/>
  <c r="AL28" i="1"/>
  <c r="AK28" i="1"/>
  <c r="AG28" i="1"/>
  <c r="AF28" i="1"/>
  <c r="AB28" i="1"/>
  <c r="AA28" i="1"/>
  <c r="W28" i="1"/>
  <c r="V28" i="1"/>
  <c r="R28" i="1"/>
  <c r="Q28" i="1"/>
  <c r="K28" i="1"/>
  <c r="AX28" i="1" s="1"/>
  <c r="F28" i="1"/>
  <c r="D28" i="1"/>
  <c r="BA27" i="1"/>
  <c r="AZ27" i="1"/>
  <c r="AV27" i="1"/>
  <c r="AU27" i="1"/>
  <c r="AQ27" i="1"/>
  <c r="AP27" i="1"/>
  <c r="AL27" i="1"/>
  <c r="AK27" i="1"/>
  <c r="AG27" i="1"/>
  <c r="AF27" i="1"/>
  <c r="AB27" i="1"/>
  <c r="AA27" i="1"/>
  <c r="W27" i="1"/>
  <c r="V27" i="1"/>
  <c r="R27" i="1"/>
  <c r="Q27" i="1"/>
  <c r="K27" i="1"/>
  <c r="AX27" i="1" s="1"/>
  <c r="F27" i="1"/>
  <c r="D27" i="1"/>
  <c r="BA26" i="1"/>
  <c r="AZ26" i="1"/>
  <c r="AV26" i="1"/>
  <c r="AU26" i="1"/>
  <c r="AQ26" i="1"/>
  <c r="AP26" i="1"/>
  <c r="AL26" i="1"/>
  <c r="AK26" i="1"/>
  <c r="AG26" i="1"/>
  <c r="AF26" i="1"/>
  <c r="AB26" i="1"/>
  <c r="AA26" i="1"/>
  <c r="W26" i="1"/>
  <c r="V26" i="1"/>
  <c r="R26" i="1"/>
  <c r="Q26" i="1"/>
  <c r="K26" i="1"/>
  <c r="F26" i="1"/>
  <c r="D26" i="1"/>
  <c r="BA25" i="1"/>
  <c r="AZ25" i="1"/>
  <c r="AV25" i="1"/>
  <c r="AU25" i="1"/>
  <c r="AQ25" i="1"/>
  <c r="AP25" i="1"/>
  <c r="AL25" i="1"/>
  <c r="AK25" i="1"/>
  <c r="AG25" i="1"/>
  <c r="AF25" i="1"/>
  <c r="AB25" i="1"/>
  <c r="AA25" i="1"/>
  <c r="W25" i="1"/>
  <c r="V25" i="1"/>
  <c r="R25" i="1"/>
  <c r="Q25" i="1"/>
  <c r="K25" i="1"/>
  <c r="O25" i="1" s="1"/>
  <c r="F25" i="1"/>
  <c r="D25" i="1"/>
  <c r="BA24" i="1"/>
  <c r="AZ24" i="1"/>
  <c r="AV24" i="1"/>
  <c r="AU24" i="1"/>
  <c r="AQ24" i="1"/>
  <c r="AP24" i="1"/>
  <c r="AL24" i="1"/>
  <c r="AK24" i="1"/>
  <c r="AG24" i="1"/>
  <c r="AF24" i="1"/>
  <c r="AB24" i="1"/>
  <c r="AA24" i="1"/>
  <c r="W24" i="1"/>
  <c r="V24" i="1"/>
  <c r="R24" i="1"/>
  <c r="Q24" i="1"/>
  <c r="K24" i="1"/>
  <c r="L24" i="1" s="1"/>
  <c r="Z24" i="1" s="1"/>
  <c r="F24" i="1"/>
  <c r="D24" i="1"/>
  <c r="BA23" i="1"/>
  <c r="AZ23" i="1"/>
  <c r="AV23" i="1"/>
  <c r="AU23" i="1"/>
  <c r="AQ23" i="1"/>
  <c r="AP23" i="1"/>
  <c r="AL23" i="1"/>
  <c r="AK23" i="1"/>
  <c r="AG23" i="1"/>
  <c r="AF23" i="1"/>
  <c r="AB23" i="1"/>
  <c r="AA23" i="1"/>
  <c r="W23" i="1"/>
  <c r="V23" i="1"/>
  <c r="R23" i="1"/>
  <c r="Q23" i="1"/>
  <c r="K23" i="1"/>
  <c r="T23" i="1" s="1"/>
  <c r="F23" i="1"/>
  <c r="D23" i="1"/>
  <c r="BA22" i="1"/>
  <c r="AZ22" i="1"/>
  <c r="AV22" i="1"/>
  <c r="AU22" i="1"/>
  <c r="AQ22" i="1"/>
  <c r="AP22" i="1"/>
  <c r="AL22" i="1"/>
  <c r="AK22" i="1"/>
  <c r="AG22" i="1"/>
  <c r="AF22" i="1"/>
  <c r="AB22" i="1"/>
  <c r="AA22" i="1"/>
  <c r="W22" i="1"/>
  <c r="V22" i="1"/>
  <c r="R22" i="1"/>
  <c r="Q22" i="1"/>
  <c r="K22" i="1"/>
  <c r="L22" i="1" s="1"/>
  <c r="Z22" i="1" s="1"/>
  <c r="F22" i="1"/>
  <c r="D22" i="1"/>
  <c r="BA21" i="1"/>
  <c r="AZ21" i="1"/>
  <c r="AV21" i="1"/>
  <c r="AU21" i="1"/>
  <c r="AQ21" i="1"/>
  <c r="AP21" i="1"/>
  <c r="AL21" i="1"/>
  <c r="AK21" i="1"/>
  <c r="AG21" i="1"/>
  <c r="AF21" i="1"/>
  <c r="AB21" i="1"/>
  <c r="AA21" i="1"/>
  <c r="W21" i="1"/>
  <c r="V21" i="1"/>
  <c r="R21" i="1"/>
  <c r="Q21" i="1"/>
  <c r="K21" i="1"/>
  <c r="O21" i="1" s="1"/>
  <c r="F21" i="1"/>
  <c r="D21" i="1"/>
  <c r="BA20" i="1"/>
  <c r="AZ20" i="1"/>
  <c r="AV20" i="1"/>
  <c r="AU20" i="1"/>
  <c r="AQ20" i="1"/>
  <c r="AP20" i="1"/>
  <c r="AL20" i="1"/>
  <c r="AK20" i="1"/>
  <c r="AG20" i="1"/>
  <c r="AF20" i="1"/>
  <c r="AB20" i="1"/>
  <c r="AA20" i="1"/>
  <c r="W20" i="1"/>
  <c r="V20" i="1"/>
  <c r="R20" i="1"/>
  <c r="Q20" i="1"/>
  <c r="K20" i="1"/>
  <c r="L20" i="1" s="1"/>
  <c r="AY20" i="1" s="1"/>
  <c r="F20" i="1"/>
  <c r="D20" i="1"/>
  <c r="BA19" i="1"/>
  <c r="AZ19" i="1"/>
  <c r="AV19" i="1"/>
  <c r="AU19" i="1"/>
  <c r="AQ19" i="1"/>
  <c r="AP19" i="1"/>
  <c r="AL19" i="1"/>
  <c r="AK19" i="1"/>
  <c r="AG19" i="1"/>
  <c r="AF19" i="1"/>
  <c r="AB19" i="1"/>
  <c r="AA19" i="1"/>
  <c r="W19" i="1"/>
  <c r="V19" i="1"/>
  <c r="R19" i="1"/>
  <c r="Q19" i="1"/>
  <c r="K19" i="1"/>
  <c r="AN19" i="1" s="1"/>
  <c r="F19" i="1"/>
  <c r="D19" i="1"/>
  <c r="BA18" i="1"/>
  <c r="AZ18" i="1"/>
  <c r="AV18" i="1"/>
  <c r="AU18" i="1"/>
  <c r="AQ18" i="1"/>
  <c r="AP18" i="1"/>
  <c r="AL18" i="1"/>
  <c r="AK18" i="1"/>
  <c r="AG18" i="1"/>
  <c r="AF18" i="1"/>
  <c r="AB18" i="1"/>
  <c r="AA18" i="1"/>
  <c r="W18" i="1"/>
  <c r="V18" i="1"/>
  <c r="R18" i="1"/>
  <c r="Q18" i="1"/>
  <c r="K18" i="1"/>
  <c r="L18" i="1" s="1"/>
  <c r="AT18" i="1" s="1"/>
  <c r="F18" i="1"/>
  <c r="D18" i="1"/>
  <c r="BA17" i="1"/>
  <c r="AZ17" i="1"/>
  <c r="AV17" i="1"/>
  <c r="AU17" i="1"/>
  <c r="AQ17" i="1"/>
  <c r="AP17" i="1"/>
  <c r="AL17" i="1"/>
  <c r="AK17" i="1"/>
  <c r="AG17" i="1"/>
  <c r="AF17" i="1"/>
  <c r="AB17" i="1"/>
  <c r="AA17" i="1"/>
  <c r="W17" i="1"/>
  <c r="V17" i="1"/>
  <c r="R17" i="1"/>
  <c r="Q17" i="1"/>
  <c r="K17" i="1"/>
  <c r="AI17" i="1" s="1"/>
  <c r="F17" i="1"/>
  <c r="D17" i="1"/>
  <c r="BA16" i="1"/>
  <c r="AZ16" i="1"/>
  <c r="AV16" i="1"/>
  <c r="AU16" i="1"/>
  <c r="AQ16" i="1"/>
  <c r="AP16" i="1"/>
  <c r="AL16" i="1"/>
  <c r="AK16" i="1"/>
  <c r="AG16" i="1"/>
  <c r="AF16" i="1"/>
  <c r="AB16" i="1"/>
  <c r="AA16" i="1"/>
  <c r="W16" i="1"/>
  <c r="V16" i="1"/>
  <c r="R16" i="1"/>
  <c r="Q16" i="1"/>
  <c r="K16" i="1"/>
  <c r="L16" i="1" s="1"/>
  <c r="AE16" i="1" s="1"/>
  <c r="F16" i="1"/>
  <c r="D16" i="1"/>
  <c r="BA15" i="1"/>
  <c r="AZ15" i="1"/>
  <c r="AV15" i="1"/>
  <c r="AU15" i="1"/>
  <c r="AQ15" i="1"/>
  <c r="AP15" i="1"/>
  <c r="AL15" i="1"/>
  <c r="AK15" i="1"/>
  <c r="AG15" i="1"/>
  <c r="AF15" i="1"/>
  <c r="AB15" i="1"/>
  <c r="AA15" i="1"/>
  <c r="W15" i="1"/>
  <c r="V15" i="1"/>
  <c r="R15" i="1"/>
  <c r="Q15" i="1"/>
  <c r="K15" i="1"/>
  <c r="F15" i="1"/>
  <c r="D15" i="1"/>
  <c r="BA14" i="1"/>
  <c r="AZ14" i="1"/>
  <c r="AV14" i="1"/>
  <c r="AU14" i="1"/>
  <c r="AQ14" i="1"/>
  <c r="AP14" i="1"/>
  <c r="AL14" i="1"/>
  <c r="AK14" i="1"/>
  <c r="AG14" i="1"/>
  <c r="AF14" i="1"/>
  <c r="AB14" i="1"/>
  <c r="AA14" i="1"/>
  <c r="W14" i="1"/>
  <c r="V14" i="1"/>
  <c r="R14" i="1"/>
  <c r="Q14" i="1"/>
  <c r="K14" i="1"/>
  <c r="F14" i="1"/>
  <c r="D14" i="1"/>
  <c r="BA13" i="1"/>
  <c r="AZ13" i="1"/>
  <c r="AV13" i="1"/>
  <c r="AU13" i="1"/>
  <c r="AQ13" i="1"/>
  <c r="AP13" i="1"/>
  <c r="AL13" i="1"/>
  <c r="AK13" i="1"/>
  <c r="AG13" i="1"/>
  <c r="AF13" i="1"/>
  <c r="AB13" i="1"/>
  <c r="AA13" i="1"/>
  <c r="W13" i="1"/>
  <c r="V13" i="1"/>
  <c r="R13" i="1"/>
  <c r="Q13" i="1"/>
  <c r="K13" i="1"/>
  <c r="AX13" i="1" s="1"/>
  <c r="F13" i="1"/>
  <c r="D13" i="1"/>
  <c r="BA12" i="1"/>
  <c r="AZ12" i="1"/>
  <c r="AV12" i="1"/>
  <c r="AU12" i="1"/>
  <c r="AQ12" i="1"/>
  <c r="AP12" i="1"/>
  <c r="AL12" i="1"/>
  <c r="AK12" i="1"/>
  <c r="AG12" i="1"/>
  <c r="AF12" i="1"/>
  <c r="AB12" i="1"/>
  <c r="AA12" i="1"/>
  <c r="W12" i="1"/>
  <c r="V12" i="1"/>
  <c r="R12" i="1"/>
  <c r="Q12" i="1"/>
  <c r="K12" i="1"/>
  <c r="L12" i="1" s="1"/>
  <c r="AY12" i="1" s="1"/>
  <c r="F12" i="1"/>
  <c r="D12" i="1"/>
  <c r="BA11" i="1"/>
  <c r="AZ11" i="1"/>
  <c r="AV11" i="1"/>
  <c r="AU11" i="1"/>
  <c r="AQ11" i="1"/>
  <c r="AP11" i="1"/>
  <c r="AL11" i="1"/>
  <c r="AK11" i="1"/>
  <c r="AG11" i="1"/>
  <c r="AF11" i="1"/>
  <c r="AB11" i="1"/>
  <c r="AA11" i="1"/>
  <c r="W11" i="1"/>
  <c r="V11" i="1"/>
  <c r="R11" i="1"/>
  <c r="Q11" i="1"/>
  <c r="K11" i="1"/>
  <c r="F11" i="1"/>
  <c r="D11" i="1"/>
  <c r="BA10" i="1"/>
  <c r="AZ10" i="1"/>
  <c r="AV10" i="1"/>
  <c r="AU10" i="1"/>
  <c r="AQ10" i="1"/>
  <c r="AP10" i="1"/>
  <c r="AL10" i="1"/>
  <c r="AK10" i="1"/>
  <c r="AG10" i="1"/>
  <c r="AF10" i="1"/>
  <c r="AB10" i="1"/>
  <c r="AA10" i="1"/>
  <c r="W10" i="1"/>
  <c r="V10" i="1"/>
  <c r="R10" i="1"/>
  <c r="Q10" i="1"/>
  <c r="K10" i="1"/>
  <c r="Y10" i="1" s="1"/>
  <c r="F10" i="1"/>
  <c r="D10" i="1"/>
  <c r="BA9" i="1"/>
  <c r="AZ9" i="1"/>
  <c r="AV9" i="1"/>
  <c r="AU9" i="1"/>
  <c r="AQ9" i="1"/>
  <c r="AP9" i="1"/>
  <c r="AL9" i="1"/>
  <c r="AK9" i="1"/>
  <c r="AG9" i="1"/>
  <c r="AF9" i="1"/>
  <c r="AB9" i="1"/>
  <c r="AA9" i="1"/>
  <c r="W9" i="1"/>
  <c r="V9" i="1"/>
  <c r="R9" i="1"/>
  <c r="Q9" i="1"/>
  <c r="K9" i="1"/>
  <c r="T9" i="1" s="1"/>
  <c r="F9" i="1"/>
  <c r="D9" i="1"/>
  <c r="BA8" i="1"/>
  <c r="AZ8" i="1"/>
  <c r="AV8" i="1"/>
  <c r="AU8" i="1"/>
  <c r="AQ8" i="1"/>
  <c r="AP8" i="1"/>
  <c r="AL8" i="1"/>
  <c r="AK8" i="1"/>
  <c r="AG8" i="1"/>
  <c r="AF8" i="1"/>
  <c r="AB8" i="1"/>
  <c r="AA8" i="1"/>
  <c r="W8" i="1"/>
  <c r="V8" i="1"/>
  <c r="R8" i="1"/>
  <c r="Q8" i="1"/>
  <c r="L8" i="1"/>
  <c r="AT8" i="1" s="1"/>
  <c r="K8" i="1"/>
  <c r="O8" i="1" s="1"/>
  <c r="F8" i="1"/>
  <c r="D8" i="1"/>
  <c r="BA7" i="1"/>
  <c r="AZ7" i="1"/>
  <c r="AV7" i="1"/>
  <c r="AU7" i="1"/>
  <c r="AQ7" i="1"/>
  <c r="AP7" i="1"/>
  <c r="AL7" i="1"/>
  <c r="AK7" i="1"/>
  <c r="AG7" i="1"/>
  <c r="AF7" i="1"/>
  <c r="AB7" i="1"/>
  <c r="AA7" i="1"/>
  <c r="W7" i="1"/>
  <c r="V7" i="1"/>
  <c r="R7" i="1"/>
  <c r="Q7" i="1"/>
  <c r="K7" i="1"/>
  <c r="L7" i="1" s="1"/>
  <c r="F7" i="1"/>
  <c r="D7" i="1"/>
  <c r="BA6" i="1"/>
  <c r="AZ6" i="1"/>
  <c r="AV6" i="1"/>
  <c r="AU6" i="1"/>
  <c r="AQ6" i="1"/>
  <c r="AP6" i="1"/>
  <c r="AL6" i="1"/>
  <c r="AK6" i="1"/>
  <c r="AG6" i="1"/>
  <c r="AF6" i="1"/>
  <c r="AB6" i="1"/>
  <c r="AA6" i="1"/>
  <c r="W6" i="1"/>
  <c r="V6" i="1"/>
  <c r="R6" i="1"/>
  <c r="Q6" i="1"/>
  <c r="K6" i="1"/>
  <c r="AS6" i="1" s="1"/>
  <c r="F6" i="1"/>
  <c r="D6" i="1"/>
  <c r="BA5" i="1"/>
  <c r="AZ5" i="1"/>
  <c r="AV5" i="1"/>
  <c r="AU5" i="1"/>
  <c r="AQ5" i="1"/>
  <c r="AP5" i="1"/>
  <c r="AL5" i="1"/>
  <c r="AK5" i="1"/>
  <c r="AG5" i="1"/>
  <c r="AF5" i="1"/>
  <c r="AB5" i="1"/>
  <c r="AA5" i="1"/>
  <c r="W5" i="1"/>
  <c r="V5" i="1"/>
  <c r="R5" i="1"/>
  <c r="Q5" i="1"/>
  <c r="K5" i="1"/>
  <c r="AS5" i="1" s="1"/>
  <c r="F5" i="1"/>
  <c r="D5" i="1"/>
  <c r="BA4" i="1"/>
  <c r="AZ4" i="1"/>
  <c r="AV4" i="1"/>
  <c r="AU4" i="1"/>
  <c r="AQ4" i="1"/>
  <c r="AP4" i="1"/>
  <c r="AL4" i="1"/>
  <c r="AK4" i="1"/>
  <c r="AG4" i="1"/>
  <c r="AF4" i="1"/>
  <c r="AB4" i="1"/>
  <c r="AA4" i="1"/>
  <c r="W4" i="1"/>
  <c r="V4" i="1"/>
  <c r="R4" i="1"/>
  <c r="Q4" i="1"/>
  <c r="K4" i="1"/>
  <c r="AX4" i="1" s="1"/>
  <c r="F4" i="1"/>
  <c r="D4" i="1"/>
  <c r="BA3" i="1"/>
  <c r="AZ3" i="1"/>
  <c r="AV3" i="1"/>
  <c r="AU3" i="1"/>
  <c r="AQ3" i="1"/>
  <c r="AP3" i="1"/>
  <c r="AL3" i="1"/>
  <c r="AK3" i="1"/>
  <c r="AG3" i="1"/>
  <c r="AF3" i="1"/>
  <c r="AB3" i="1"/>
  <c r="AA3" i="1"/>
  <c r="W3" i="1"/>
  <c r="V3" i="1"/>
  <c r="R3" i="1"/>
  <c r="Q3" i="1"/>
  <c r="K3" i="1"/>
  <c r="AX3" i="1" s="1"/>
  <c r="F3" i="1"/>
  <c r="D3" i="1"/>
  <c r="AY1" i="1"/>
  <c r="AT1" i="1"/>
  <c r="AO1" i="1"/>
  <c r="AJ1" i="1"/>
  <c r="AE1" i="1"/>
  <c r="Z1" i="1"/>
  <c r="U1" i="1"/>
  <c r="P1" i="1"/>
  <c r="M22" i="7" l="1"/>
  <c r="M21" i="7"/>
  <c r="U31" i="5"/>
  <c r="T9" i="5"/>
  <c r="AI24" i="5"/>
  <c r="Z31" i="5"/>
  <c r="AO31" i="5"/>
  <c r="P31" i="5"/>
  <c r="L5" i="10"/>
  <c r="AT5" i="10" s="1"/>
  <c r="L7" i="10"/>
  <c r="AT7" i="10" s="1"/>
  <c r="L21" i="10"/>
  <c r="L3" i="10"/>
  <c r="AY3" i="10" s="1"/>
  <c r="L10" i="10"/>
  <c r="AY10" i="10" s="1"/>
  <c r="L11" i="10"/>
  <c r="AY11" i="10" s="1"/>
  <c r="L13" i="10"/>
  <c r="P13" i="10" s="1"/>
  <c r="AI10" i="10"/>
  <c r="L12" i="10"/>
  <c r="AT12" i="10" s="1"/>
  <c r="Y15" i="10"/>
  <c r="L16" i="10"/>
  <c r="AY16" i="10" s="1"/>
  <c r="L18" i="10"/>
  <c r="AJ18" i="10" s="1"/>
  <c r="L9" i="10"/>
  <c r="AJ9" i="10" s="1"/>
  <c r="L17" i="10"/>
  <c r="AO17" i="10" s="1"/>
  <c r="L19" i="10"/>
  <c r="AY19" i="10" s="1"/>
  <c r="L4" i="10"/>
  <c r="AT4" i="10" s="1"/>
  <c r="L6" i="10"/>
  <c r="AY6" i="10" s="1"/>
  <c r="L8" i="10"/>
  <c r="AY8" i="10" s="1"/>
  <c r="AD10" i="10"/>
  <c r="AS15" i="10"/>
  <c r="AI3" i="10"/>
  <c r="O10" i="10"/>
  <c r="L15" i="10"/>
  <c r="AT15" i="10" s="1"/>
  <c r="T7" i="10"/>
  <c r="T15" i="10"/>
  <c r="V22" i="10"/>
  <c r="Z17" i="9" s="1"/>
  <c r="F4" i="9" s="1"/>
  <c r="O6" i="10"/>
  <c r="Y6" i="10"/>
  <c r="AI6" i="10"/>
  <c r="AS6" i="10"/>
  <c r="AS10" i="10"/>
  <c r="Y11" i="10"/>
  <c r="AN11" i="10"/>
  <c r="AS19" i="10"/>
  <c r="T10" i="10"/>
  <c r="AD19" i="10"/>
  <c r="O19" i="10"/>
  <c r="AX10" i="10"/>
  <c r="AS11" i="10"/>
  <c r="AD15" i="10"/>
  <c r="AF22" i="10"/>
  <c r="AJ17" i="9" s="1"/>
  <c r="F6" i="9" s="1"/>
  <c r="T6" i="10"/>
  <c r="AD6" i="10"/>
  <c r="AN6" i="10"/>
  <c r="Y10" i="10"/>
  <c r="AI7" i="10"/>
  <c r="T11" i="10"/>
  <c r="AI11" i="10"/>
  <c r="M14" i="10"/>
  <c r="AX3" i="10"/>
  <c r="AD3" i="10"/>
  <c r="T3" i="10"/>
  <c r="AG22" i="10"/>
  <c r="AK17" i="9" s="1"/>
  <c r="G6" i="9" s="1"/>
  <c r="O6" i="9" s="1"/>
  <c r="AS7" i="10"/>
  <c r="AD11" i="10"/>
  <c r="U14" i="10"/>
  <c r="AE14" i="10"/>
  <c r="AO14" i="10"/>
  <c r="AY14" i="10"/>
  <c r="O15" i="10"/>
  <c r="T18" i="10"/>
  <c r="AD18" i="10"/>
  <c r="AN18" i="10"/>
  <c r="AX18" i="10"/>
  <c r="M19" i="10"/>
  <c r="AN19" i="10"/>
  <c r="O14" i="10"/>
  <c r="Y14" i="10"/>
  <c r="AI14" i="10"/>
  <c r="AS14" i="10"/>
  <c r="M3" i="10"/>
  <c r="AN3" i="10"/>
  <c r="Y7" i="10"/>
  <c r="AX11" i="10"/>
  <c r="P14" i="10"/>
  <c r="Z14" i="10"/>
  <c r="AJ14" i="10"/>
  <c r="AI15" i="10"/>
  <c r="O18" i="10"/>
  <c r="Y18" i="10"/>
  <c r="AI18" i="10"/>
  <c r="AS18" i="10"/>
  <c r="T19" i="10"/>
  <c r="Y3" i="10"/>
  <c r="AX7" i="10"/>
  <c r="O3" i="10"/>
  <c r="AB22" i="10"/>
  <c r="AF17" i="9" s="1"/>
  <c r="G5" i="9" s="1"/>
  <c r="O5" i="9" s="1"/>
  <c r="AP22" i="10"/>
  <c r="AT17" i="9" s="1"/>
  <c r="F8" i="9" s="1"/>
  <c r="AU22" i="10"/>
  <c r="AY17" i="9" s="1"/>
  <c r="F9" i="9" s="1"/>
  <c r="AN7" i="10"/>
  <c r="AX15" i="10"/>
  <c r="P18" i="10"/>
  <c r="Z18" i="10"/>
  <c r="AI19" i="10"/>
  <c r="O7" i="10"/>
  <c r="AX19" i="10"/>
  <c r="T14" i="10"/>
  <c r="AD14" i="10"/>
  <c r="AN14" i="10"/>
  <c r="AX14" i="10"/>
  <c r="AV22" i="10"/>
  <c r="W22" i="10"/>
  <c r="AA17" i="9" s="1"/>
  <c r="G4" i="9" s="1"/>
  <c r="O4" i="9" s="1"/>
  <c r="AK22" i="10"/>
  <c r="AO17" i="9" s="1"/>
  <c r="F7" i="9" s="1"/>
  <c r="AL22" i="10"/>
  <c r="AP17" i="9" s="1"/>
  <c r="G7" i="9" s="1"/>
  <c r="O7" i="9" s="1"/>
  <c r="AZ22" i="10"/>
  <c r="BD17" i="9" s="1"/>
  <c r="F10" i="9" s="1"/>
  <c r="AA22" i="10"/>
  <c r="AE17" i="9" s="1"/>
  <c r="F5" i="9" s="1"/>
  <c r="BA22" i="10"/>
  <c r="BE17" i="9" s="1"/>
  <c r="G10" i="9" s="1"/>
  <c r="O10" i="9" s="1"/>
  <c r="Q22" i="10"/>
  <c r="U17" i="9" s="1"/>
  <c r="F3" i="9" s="1"/>
  <c r="AQ22" i="10"/>
  <c r="AU17" i="9" s="1"/>
  <c r="G8" i="9" s="1"/>
  <c r="O8" i="9" s="1"/>
  <c r="R22" i="10"/>
  <c r="V17" i="9" s="1"/>
  <c r="G3" i="9" s="1"/>
  <c r="O3" i="9" s="1"/>
  <c r="T4" i="10"/>
  <c r="AD4" i="10"/>
  <c r="AN4" i="10"/>
  <c r="AX4" i="10"/>
  <c r="O8" i="10"/>
  <c r="Y8" i="10"/>
  <c r="AI8" i="10"/>
  <c r="AS8" i="10"/>
  <c r="T12" i="10"/>
  <c r="AD12" i="10"/>
  <c r="AN12" i="10"/>
  <c r="AX12" i="10"/>
  <c r="O16" i="10"/>
  <c r="Y16" i="10"/>
  <c r="AI16" i="10"/>
  <c r="AS16" i="10"/>
  <c r="O5" i="10"/>
  <c r="Y5" i="10"/>
  <c r="AI5" i="10"/>
  <c r="AS5" i="10"/>
  <c r="T9" i="10"/>
  <c r="AD9" i="10"/>
  <c r="AN9" i="10"/>
  <c r="AX9" i="10"/>
  <c r="O13" i="10"/>
  <c r="Y13" i="10"/>
  <c r="AI13" i="10"/>
  <c r="AS13" i="10"/>
  <c r="T17" i="10"/>
  <c r="AD17" i="10"/>
  <c r="AN17" i="10"/>
  <c r="AX17" i="10"/>
  <c r="M21" i="10"/>
  <c r="O4" i="10"/>
  <c r="Y4" i="10"/>
  <c r="AI4" i="10"/>
  <c r="T8" i="10"/>
  <c r="AD8" i="10"/>
  <c r="AN8" i="10"/>
  <c r="M9" i="10"/>
  <c r="O12" i="10"/>
  <c r="Y12" i="10"/>
  <c r="AI12" i="10"/>
  <c r="T16" i="10"/>
  <c r="AD16" i="10"/>
  <c r="AN16" i="10"/>
  <c r="T5" i="10"/>
  <c r="AD5" i="10"/>
  <c r="AN5" i="10"/>
  <c r="O9" i="10"/>
  <c r="Y9" i="10"/>
  <c r="AI9" i="10"/>
  <c r="T13" i="10"/>
  <c r="AD13" i="10"/>
  <c r="AN13" i="10"/>
  <c r="O17" i="10"/>
  <c r="Y17" i="10"/>
  <c r="AI17" i="10"/>
  <c r="O32" i="5"/>
  <c r="AI32" i="5"/>
  <c r="Z32" i="5"/>
  <c r="Y32" i="5"/>
  <c r="P32" i="5"/>
  <c r="AJ32" i="5"/>
  <c r="U32" i="5"/>
  <c r="AE32" i="5"/>
  <c r="T32" i="5"/>
  <c r="AD32" i="5"/>
  <c r="AN32" i="5"/>
  <c r="T31" i="5"/>
  <c r="AD31" i="5"/>
  <c r="AN31" i="5"/>
  <c r="M31" i="5"/>
  <c r="O31" i="5"/>
  <c r="Y31" i="5"/>
  <c r="Y30" i="5"/>
  <c r="AI30" i="5"/>
  <c r="O30" i="3"/>
  <c r="O29" i="5"/>
  <c r="AI6" i="7"/>
  <c r="L18" i="7"/>
  <c r="AO18" i="7" s="1"/>
  <c r="L17" i="7"/>
  <c r="P17" i="7" s="1"/>
  <c r="L4" i="7"/>
  <c r="AJ4" i="7" s="1"/>
  <c r="L12" i="7"/>
  <c r="AJ12" i="7" s="1"/>
  <c r="AI12" i="7"/>
  <c r="AD17" i="7"/>
  <c r="T8" i="7"/>
  <c r="Y12" i="7"/>
  <c r="AI17" i="7"/>
  <c r="AE13" i="7"/>
  <c r="AO13" i="7"/>
  <c r="U13" i="7"/>
  <c r="AO11" i="7"/>
  <c r="Z11" i="7"/>
  <c r="AE3" i="7"/>
  <c r="U3" i="7"/>
  <c r="L10" i="7"/>
  <c r="AO10" i="7" s="1"/>
  <c r="L9" i="7"/>
  <c r="Z9" i="7" s="1"/>
  <c r="L16" i="7"/>
  <c r="U16" i="7" s="1"/>
  <c r="AE7" i="7"/>
  <c r="O6" i="7"/>
  <c r="Y17" i="7"/>
  <c r="T18" i="7"/>
  <c r="AJ7" i="7"/>
  <c r="O12" i="7"/>
  <c r="L14" i="7"/>
  <c r="P14" i="7" s="1"/>
  <c r="AO15" i="7"/>
  <c r="AJ15" i="7"/>
  <c r="U15" i="7"/>
  <c r="P15" i="7"/>
  <c r="Z15" i="7"/>
  <c r="Y9" i="7"/>
  <c r="U11" i="7"/>
  <c r="AJ11" i="7"/>
  <c r="AO3" i="7"/>
  <c r="M6" i="7"/>
  <c r="L8" i="7"/>
  <c r="P8" i="7" s="1"/>
  <c r="M9" i="7"/>
  <c r="AQ28" i="7"/>
  <c r="G8" i="8" s="1"/>
  <c r="O8" i="8" s="1"/>
  <c r="AN9" i="7"/>
  <c r="AD9" i="7"/>
  <c r="O16" i="7"/>
  <c r="O9" i="7"/>
  <c r="T9" i="7"/>
  <c r="P11" i="7"/>
  <c r="T4" i="7"/>
  <c r="AD4" i="7"/>
  <c r="AN4" i="7"/>
  <c r="AI8" i="7"/>
  <c r="AN10" i="7"/>
  <c r="AE11" i="7"/>
  <c r="AE15" i="7"/>
  <c r="T16" i="7"/>
  <c r="T17" i="7"/>
  <c r="AB28" i="7"/>
  <c r="G5" i="8" s="1"/>
  <c r="O5" i="8" s="1"/>
  <c r="Q28" i="7"/>
  <c r="F3" i="8" s="1"/>
  <c r="N3" i="8" s="1"/>
  <c r="AF28" i="7"/>
  <c r="F6" i="8" s="1"/>
  <c r="N6" i="8" s="1"/>
  <c r="U7" i="7"/>
  <c r="T12" i="7"/>
  <c r="AD12" i="7"/>
  <c r="AN12" i="7"/>
  <c r="Y14" i="7"/>
  <c r="AI16" i="7"/>
  <c r="AN18" i="7"/>
  <c r="R28" i="7"/>
  <c r="G3" i="8" s="1"/>
  <c r="O3" i="8" s="1"/>
  <c r="AG28" i="7"/>
  <c r="G6" i="8" s="1"/>
  <c r="O6" i="8" s="1"/>
  <c r="U5" i="7"/>
  <c r="Y8" i="7"/>
  <c r="AE5" i="7"/>
  <c r="AN8" i="7"/>
  <c r="AD10" i="7"/>
  <c r="Y16" i="7"/>
  <c r="V28" i="7"/>
  <c r="F4" i="8" s="1"/>
  <c r="N4" i="8" s="1"/>
  <c r="AL28" i="7"/>
  <c r="G7" i="8" s="1"/>
  <c r="O7" i="8" s="1"/>
  <c r="O4" i="7"/>
  <c r="Y4" i="7"/>
  <c r="AI4" i="7"/>
  <c r="Z7" i="7"/>
  <c r="O8" i="7"/>
  <c r="O14" i="7"/>
  <c r="AN16" i="7"/>
  <c r="O17" i="7"/>
  <c r="W28" i="7"/>
  <c r="G4" i="8" s="1"/>
  <c r="O4" i="8" s="1"/>
  <c r="AO7" i="7"/>
  <c r="AD8" i="7"/>
  <c r="AA28" i="7"/>
  <c r="F5" i="8" s="1"/>
  <c r="N5" i="8" s="1"/>
  <c r="AP28" i="7"/>
  <c r="F8" i="8" s="1"/>
  <c r="N8" i="8" s="1"/>
  <c r="AK28" i="7"/>
  <c r="F7" i="8" s="1"/>
  <c r="N7" i="8" s="1"/>
  <c r="AD16" i="7"/>
  <c r="M11" i="7"/>
  <c r="O3" i="7"/>
  <c r="Y3" i="7"/>
  <c r="AI3" i="7"/>
  <c r="P6" i="7"/>
  <c r="Z6" i="7"/>
  <c r="AJ6" i="7"/>
  <c r="T7" i="7"/>
  <c r="AD7" i="7"/>
  <c r="AN7" i="7"/>
  <c r="O11" i="7"/>
  <c r="Y11" i="7"/>
  <c r="AI11" i="7"/>
  <c r="T15" i="7"/>
  <c r="AD15" i="7"/>
  <c r="AN15" i="7"/>
  <c r="P3" i="7"/>
  <c r="AJ3" i="7"/>
  <c r="M5" i="7"/>
  <c r="O5" i="7"/>
  <c r="AI5" i="7"/>
  <c r="O13" i="7"/>
  <c r="Y13" i="7"/>
  <c r="AI13" i="7"/>
  <c r="M13" i="7"/>
  <c r="Y5" i="7"/>
  <c r="P5" i="7"/>
  <c r="Z5" i="7"/>
  <c r="AJ5" i="7"/>
  <c r="T6" i="7"/>
  <c r="AD6" i="7"/>
  <c r="AN6" i="7"/>
  <c r="M7" i="7"/>
  <c r="O10" i="7"/>
  <c r="Y10" i="7"/>
  <c r="AI10" i="7"/>
  <c r="P13" i="7"/>
  <c r="Z13" i="7"/>
  <c r="AJ13" i="7"/>
  <c r="T14" i="7"/>
  <c r="AD14" i="7"/>
  <c r="AN14" i="7"/>
  <c r="M15" i="7"/>
  <c r="O18" i="7"/>
  <c r="Y18" i="7"/>
  <c r="AI18" i="7"/>
  <c r="M3" i="7"/>
  <c r="Z3" i="7"/>
  <c r="T3" i="7"/>
  <c r="AD3" i="7"/>
  <c r="AN3" i="7"/>
  <c r="U6" i="7"/>
  <c r="AE6" i="7"/>
  <c r="AO6" i="7"/>
  <c r="O7" i="7"/>
  <c r="Y7" i="7"/>
  <c r="AI7" i="7"/>
  <c r="T11" i="7"/>
  <c r="AD11" i="7"/>
  <c r="AN11" i="7"/>
  <c r="O15" i="7"/>
  <c r="Y15" i="7"/>
  <c r="AI15" i="7"/>
  <c r="T5" i="7"/>
  <c r="AD5" i="7"/>
  <c r="AN5" i="7"/>
  <c r="T13" i="7"/>
  <c r="AD13" i="7"/>
  <c r="AN13" i="7"/>
  <c r="AN26" i="3"/>
  <c r="AN25" i="5"/>
  <c r="M25" i="5"/>
  <c r="AD25" i="5"/>
  <c r="O24" i="5"/>
  <c r="AN23" i="5"/>
  <c r="T23" i="5"/>
  <c r="AI22" i="5"/>
  <c r="AN22" i="5"/>
  <c r="Y22" i="5"/>
  <c r="M22" i="5"/>
  <c r="O22" i="5"/>
  <c r="AD22" i="5"/>
  <c r="T20" i="5"/>
  <c r="AI20" i="5"/>
  <c r="AD20" i="5"/>
  <c r="T17" i="5"/>
  <c r="AN17" i="5"/>
  <c r="M17" i="5"/>
  <c r="AD17" i="5"/>
  <c r="AD16" i="5"/>
  <c r="AD15" i="5"/>
  <c r="Y14" i="5"/>
  <c r="M14" i="5"/>
  <c r="O14" i="5"/>
  <c r="AI14" i="5"/>
  <c r="AI13" i="5"/>
  <c r="M9" i="5"/>
  <c r="AD9" i="5"/>
  <c r="P8" i="5"/>
  <c r="M8" i="5"/>
  <c r="Y8" i="5"/>
  <c r="AI8" i="5"/>
  <c r="O8" i="5"/>
  <c r="Z8" i="5"/>
  <c r="AN8" i="5"/>
  <c r="AD8" i="5"/>
  <c r="O17" i="3"/>
  <c r="Y17" i="3"/>
  <c r="AX17" i="3"/>
  <c r="M11" i="1"/>
  <c r="T6" i="5"/>
  <c r="AN6" i="5"/>
  <c r="AD6" i="5"/>
  <c r="O5" i="5"/>
  <c r="T4" i="5"/>
  <c r="O7" i="3"/>
  <c r="L9" i="3"/>
  <c r="AJ9" i="3" s="1"/>
  <c r="AS14" i="3"/>
  <c r="O9" i="3"/>
  <c r="AS21" i="3"/>
  <c r="AS7" i="3"/>
  <c r="AI9" i="3"/>
  <c r="T9" i="3"/>
  <c r="AD13" i="3"/>
  <c r="AD11" i="3"/>
  <c r="AD18" i="3"/>
  <c r="T27" i="3"/>
  <c r="L11" i="3"/>
  <c r="M11" i="3" s="1"/>
  <c r="Y16" i="3"/>
  <c r="L17" i="3"/>
  <c r="Z17" i="3" s="1"/>
  <c r="L18" i="3"/>
  <c r="Z18" i="3" s="1"/>
  <c r="T19" i="3"/>
  <c r="Y24" i="3"/>
  <c r="L25" i="3"/>
  <c r="AT25" i="3" s="1"/>
  <c r="L27" i="3"/>
  <c r="P27" i="3" s="1"/>
  <c r="AD27" i="3"/>
  <c r="AI17" i="3"/>
  <c r="L7" i="3"/>
  <c r="M7" i="3" s="1"/>
  <c r="L19" i="3"/>
  <c r="P19" i="3" s="1"/>
  <c r="L29" i="3"/>
  <c r="U29" i="3" s="1"/>
  <c r="L4" i="1"/>
  <c r="AY4" i="1" s="1"/>
  <c r="AI6" i="1"/>
  <c r="AI4" i="1"/>
  <c r="L11" i="1"/>
  <c r="AT11" i="1" s="1"/>
  <c r="L23" i="1"/>
  <c r="U23" i="1" s="1"/>
  <c r="L17" i="1"/>
  <c r="AY17" i="1" s="1"/>
  <c r="AX25" i="3"/>
  <c r="AD15" i="3"/>
  <c r="O12" i="3"/>
  <c r="AN25" i="3"/>
  <c r="Y29" i="3"/>
  <c r="Y7" i="3"/>
  <c r="Y12" i="3"/>
  <c r="AS17" i="3"/>
  <c r="AS19" i="3"/>
  <c r="AI25" i="3"/>
  <c r="AN27" i="3"/>
  <c r="AN28" i="3"/>
  <c r="T29" i="3"/>
  <c r="AS15" i="3"/>
  <c r="Y25" i="3"/>
  <c r="M25" i="3"/>
  <c r="AX11" i="3"/>
  <c r="Y19" i="3"/>
  <c r="O25" i="3"/>
  <c r="AI27" i="3"/>
  <c r="M29" i="3"/>
  <c r="AX29" i="3"/>
  <c r="AX19" i="3"/>
  <c r="AS27" i="3"/>
  <c r="AD28" i="3"/>
  <c r="AI7" i="3"/>
  <c r="T11" i="3"/>
  <c r="T15" i="3"/>
  <c r="AN17" i="3"/>
  <c r="AX18" i="3"/>
  <c r="O19" i="3"/>
  <c r="AN19" i="3"/>
  <c r="AD25" i="3"/>
  <c r="Y27" i="3"/>
  <c r="O29" i="3"/>
  <c r="AN29" i="3"/>
  <c r="AI19" i="3"/>
  <c r="AI29" i="3"/>
  <c r="AD17" i="3"/>
  <c r="AS25" i="3"/>
  <c r="O27" i="3"/>
  <c r="AD29" i="3"/>
  <c r="O15" i="3"/>
  <c r="O22" i="3"/>
  <c r="AN11" i="3"/>
  <c r="AN15" i="3"/>
  <c r="O23" i="3"/>
  <c r="AX23" i="3"/>
  <c r="Y30" i="3"/>
  <c r="T4" i="1"/>
  <c r="AD17" i="1"/>
  <c r="AD6" i="1"/>
  <c r="O17" i="1"/>
  <c r="Y27" i="1"/>
  <c r="AI25" i="1"/>
  <c r="AX23" i="1"/>
  <c r="O23" i="1"/>
  <c r="AS20" i="1"/>
  <c r="AD20" i="1"/>
  <c r="T17" i="1"/>
  <c r="AD13" i="1"/>
  <c r="AS12" i="1"/>
  <c r="AJ12" i="1"/>
  <c r="O11" i="1"/>
  <c r="Y11" i="1"/>
  <c r="O4" i="1"/>
  <c r="AS4" i="1"/>
  <c r="AN4" i="1"/>
  <c r="AT12" i="1"/>
  <c r="Y13" i="1"/>
  <c r="AI19" i="1"/>
  <c r="AX19" i="1"/>
  <c r="U12" i="1"/>
  <c r="L13" i="1"/>
  <c r="M13" i="1" s="1"/>
  <c r="AN13" i="1"/>
  <c r="P16" i="1"/>
  <c r="AN21" i="1"/>
  <c r="L25" i="1"/>
  <c r="P25" i="1" s="1"/>
  <c r="AD4" i="1"/>
  <c r="T6" i="1"/>
  <c r="AX6" i="1"/>
  <c r="L10" i="1"/>
  <c r="Z10" i="1" s="1"/>
  <c r="AI12" i="1"/>
  <c r="O13" i="1"/>
  <c r="AY16" i="1"/>
  <c r="U18" i="1"/>
  <c r="Y19" i="1"/>
  <c r="AD27" i="1"/>
  <c r="T28" i="1"/>
  <c r="Y12" i="1"/>
  <c r="L21" i="1"/>
  <c r="U21" i="1" s="1"/>
  <c r="AX29" i="1"/>
  <c r="O19" i="1"/>
  <c r="O12" i="1"/>
  <c r="T13" i="1"/>
  <c r="AO16" i="1"/>
  <c r="AD19" i="1"/>
  <c r="AS19" i="1"/>
  <c r="L6" i="1"/>
  <c r="AY6" i="1" s="1"/>
  <c r="P12" i="1"/>
  <c r="AI13" i="1"/>
  <c r="AX20" i="1"/>
  <c r="AI21" i="1"/>
  <c r="AN25" i="1"/>
  <c r="L3" i="1"/>
  <c r="AT3" i="1" s="1"/>
  <c r="U16" i="1"/>
  <c r="AI29" i="1"/>
  <c r="Y6" i="1"/>
  <c r="Z12" i="1"/>
  <c r="Y4" i="1"/>
  <c r="O6" i="1"/>
  <c r="T19" i="1"/>
  <c r="T24" i="1"/>
  <c r="AN29" i="1"/>
  <c r="AB32" i="1"/>
  <c r="G5" i="2" s="1"/>
  <c r="O5" i="2" s="1"/>
  <c r="Z6" i="1"/>
  <c r="M8" i="1"/>
  <c r="M10" i="1"/>
  <c r="AE12" i="1"/>
  <c r="AO12" i="1"/>
  <c r="AI16" i="1"/>
  <c r="AT16" i="1"/>
  <c r="AX17" i="1"/>
  <c r="P18" i="1"/>
  <c r="Y20" i="1"/>
  <c r="AN20" i="1"/>
  <c r="AD21" i="1"/>
  <c r="O24" i="1"/>
  <c r="AD25" i="1"/>
  <c r="T27" i="1"/>
  <c r="AD29" i="1"/>
  <c r="Y24" i="1"/>
  <c r="AX7" i="1"/>
  <c r="O10" i="1"/>
  <c r="M16" i="1"/>
  <c r="Y16" i="1"/>
  <c r="AJ16" i="1"/>
  <c r="Y17" i="1"/>
  <c r="M20" i="1"/>
  <c r="AS21" i="1"/>
  <c r="AN24" i="1"/>
  <c r="AS25" i="1"/>
  <c r="AI27" i="1"/>
  <c r="AS29" i="1"/>
  <c r="AJ24" i="1"/>
  <c r="AV32" i="1"/>
  <c r="G9" i="2" s="1"/>
  <c r="O9" i="2" s="1"/>
  <c r="O3" i="1"/>
  <c r="BA32" i="1"/>
  <c r="G10" i="2" s="1"/>
  <c r="O10" i="2" s="1"/>
  <c r="AN6" i="1"/>
  <c r="T7" i="1"/>
  <c r="AS11" i="1"/>
  <c r="M12" i="1"/>
  <c r="AS13" i="1"/>
  <c r="O16" i="1"/>
  <c r="Z16" i="1"/>
  <c r="AN17" i="1"/>
  <c r="O20" i="1"/>
  <c r="T21" i="1"/>
  <c r="AD24" i="1"/>
  <c r="T25" i="1"/>
  <c r="T29" i="1"/>
  <c r="R32" i="1"/>
  <c r="G3" i="2" s="1"/>
  <c r="O3" i="2" s="1"/>
  <c r="AN7" i="1"/>
  <c r="AL32" i="1"/>
  <c r="G7" i="2" s="1"/>
  <c r="O7" i="2" s="1"/>
  <c r="AO18" i="1"/>
  <c r="AX21" i="1"/>
  <c r="AS24" i="1"/>
  <c r="AX25" i="1"/>
  <c r="AN27" i="1"/>
  <c r="AI10" i="1"/>
  <c r="AI11" i="1"/>
  <c r="AS17" i="1"/>
  <c r="U20" i="1"/>
  <c r="Y21" i="1"/>
  <c r="M23" i="1"/>
  <c r="Y23" i="1"/>
  <c r="AI24" i="1"/>
  <c r="Y25" i="1"/>
  <c r="O27" i="1"/>
  <c r="L29" i="1"/>
  <c r="M29" i="1" s="1"/>
  <c r="Y29" i="1"/>
  <c r="AA32" i="1"/>
  <c r="F5" i="2" s="1"/>
  <c r="N5" i="2" s="1"/>
  <c r="M4" i="1"/>
  <c r="M6" i="1"/>
  <c r="M7" i="1"/>
  <c r="AD7" i="1"/>
  <c r="T12" i="1"/>
  <c r="AD12" i="1"/>
  <c r="AN12" i="1"/>
  <c r="AX12" i="1"/>
  <c r="AS16" i="1"/>
  <c r="M18" i="1"/>
  <c r="M24" i="1"/>
  <c r="AX24" i="1"/>
  <c r="AS27" i="1"/>
  <c r="P3" i="5"/>
  <c r="AE3" i="5"/>
  <c r="U3" i="5"/>
  <c r="AO3" i="5"/>
  <c r="R53" i="5"/>
  <c r="G3" i="6" s="1"/>
  <c r="O3" i="6" s="1"/>
  <c r="Z3" i="5"/>
  <c r="Y5" i="5"/>
  <c r="Y12" i="5"/>
  <c r="AN16" i="5"/>
  <c r="AI21" i="5"/>
  <c r="AI28" i="5"/>
  <c r="Y29" i="5"/>
  <c r="AJ14" i="5"/>
  <c r="T16" i="5"/>
  <c r="M24" i="5"/>
  <c r="Y24" i="5"/>
  <c r="AJ24" i="5"/>
  <c r="Y28" i="5"/>
  <c r="M29" i="5"/>
  <c r="AQ53" i="5"/>
  <c r="G8" i="6" s="1"/>
  <c r="O8" i="6" s="1"/>
  <c r="M10" i="5"/>
  <c r="Z14" i="5"/>
  <c r="Y21" i="5"/>
  <c r="L16" i="5"/>
  <c r="AE16" i="5" s="1"/>
  <c r="AI16" i="5"/>
  <c r="P24" i="5"/>
  <c r="O28" i="5"/>
  <c r="V53" i="5"/>
  <c r="F4" i="6" s="1"/>
  <c r="N4" i="6" s="1"/>
  <c r="AG53" i="5"/>
  <c r="G6" i="6" s="1"/>
  <c r="O6" i="6" s="1"/>
  <c r="L6" i="5"/>
  <c r="AO6" i="5" s="1"/>
  <c r="AI6" i="5"/>
  <c r="AN9" i="5"/>
  <c r="L13" i="5"/>
  <c r="Z13" i="5" s="1"/>
  <c r="AN14" i="5"/>
  <c r="Y16" i="5"/>
  <c r="Y20" i="5"/>
  <c r="AN24" i="5"/>
  <c r="AD28" i="5"/>
  <c r="AI29" i="5"/>
  <c r="L30" i="5"/>
  <c r="U30" i="5" s="1"/>
  <c r="Z24" i="5"/>
  <c r="Y6" i="5"/>
  <c r="M13" i="5"/>
  <c r="AD14" i="5"/>
  <c r="AN20" i="5"/>
  <c r="O21" i="5"/>
  <c r="AD23" i="5"/>
  <c r="AD24" i="5"/>
  <c r="T25" i="5"/>
  <c r="AN28" i="5"/>
  <c r="Y13" i="5"/>
  <c r="L21" i="5"/>
  <c r="AJ21" i="5" s="1"/>
  <c r="M3" i="5"/>
  <c r="Y3" i="5"/>
  <c r="O4" i="5"/>
  <c r="AD4" i="5"/>
  <c r="AJ8" i="5"/>
  <c r="O13" i="5"/>
  <c r="O20" i="5"/>
  <c r="T28" i="5"/>
  <c r="O30" i="5"/>
  <c r="AI3" i="1"/>
  <c r="Y3" i="1"/>
  <c r="AK32" i="1"/>
  <c r="F7" i="2" s="1"/>
  <c r="N7" i="2" s="1"/>
  <c r="M3" i="1"/>
  <c r="AS3" i="1"/>
  <c r="L3" i="3"/>
  <c r="P3" i="3" s="1"/>
  <c r="Y3" i="3"/>
  <c r="AN3" i="3"/>
  <c r="L5" i="3"/>
  <c r="AY5" i="3" s="1"/>
  <c r="O3" i="3"/>
  <c r="AS3" i="3"/>
  <c r="L4" i="3"/>
  <c r="AJ4" i="3" s="1"/>
  <c r="T3" i="3"/>
  <c r="AI3" i="3"/>
  <c r="AX4" i="3"/>
  <c r="AD3" i="3"/>
  <c r="AN4" i="3"/>
  <c r="O5" i="3"/>
  <c r="Y5" i="3"/>
  <c r="AI5" i="3"/>
  <c r="AS5" i="3"/>
  <c r="AJ5" i="3"/>
  <c r="AD6" i="3"/>
  <c r="AX6" i="3"/>
  <c r="V32" i="3"/>
  <c r="F4" i="4" s="1"/>
  <c r="N4" i="4" s="1"/>
  <c r="T5" i="3"/>
  <c r="AD5" i="3"/>
  <c r="AN5" i="3"/>
  <c r="AL32" i="3"/>
  <c r="G7" i="4" s="1"/>
  <c r="O7" i="4" s="1"/>
  <c r="AZ32" i="3"/>
  <c r="F10" i="4" s="1"/>
  <c r="N10" i="4" s="1"/>
  <c r="AU32" i="3"/>
  <c r="F9" i="4" s="1"/>
  <c r="N9" i="4" s="1"/>
  <c r="AO7" i="1"/>
  <c r="U7" i="1"/>
  <c r="AY7" i="1"/>
  <c r="AE7" i="1"/>
  <c r="AT7" i="1"/>
  <c r="AJ7" i="1"/>
  <c r="Z7" i="1"/>
  <c r="P7" i="1"/>
  <c r="AS26" i="1"/>
  <c r="AI26" i="1"/>
  <c r="Y26" i="1"/>
  <c r="O26" i="1"/>
  <c r="AX26" i="1"/>
  <c r="AN26" i="1"/>
  <c r="AD26" i="1"/>
  <c r="T26" i="1"/>
  <c r="T3" i="1"/>
  <c r="AD3" i="1"/>
  <c r="AN3" i="1"/>
  <c r="U6" i="1"/>
  <c r="O7" i="1"/>
  <c r="Y7" i="1"/>
  <c r="AI7" i="1"/>
  <c r="AS7" i="1"/>
  <c r="L9" i="1"/>
  <c r="AS9" i="1"/>
  <c r="U10" i="1"/>
  <c r="T11" i="1"/>
  <c r="AD11" i="1"/>
  <c r="AN11" i="1"/>
  <c r="AX11" i="1"/>
  <c r="L14" i="1"/>
  <c r="M14" i="1" s="1"/>
  <c r="AJ18" i="1"/>
  <c r="P22" i="1"/>
  <c r="L26" i="1"/>
  <c r="M26" i="1" s="1"/>
  <c r="AA32" i="3"/>
  <c r="T8" i="1"/>
  <c r="AD8" i="1"/>
  <c r="AN8" i="1"/>
  <c r="AX8" i="1"/>
  <c r="M9" i="1"/>
  <c r="AI9" i="1"/>
  <c r="AX10" i="1"/>
  <c r="AN10" i="1"/>
  <c r="AD10" i="1"/>
  <c r="T10" i="1"/>
  <c r="AS10" i="1"/>
  <c r="U11" i="1"/>
  <c r="AE11" i="1"/>
  <c r="AO11" i="1"/>
  <c r="AY11" i="1"/>
  <c r="AS18" i="1"/>
  <c r="AI18" i="1"/>
  <c r="Y18" i="1"/>
  <c r="O18" i="1"/>
  <c r="AX18" i="1"/>
  <c r="AN18" i="1"/>
  <c r="AD18" i="1"/>
  <c r="T18" i="1"/>
  <c r="AY18" i="1"/>
  <c r="AT20" i="1"/>
  <c r="AJ20" i="1"/>
  <c r="Z20" i="1"/>
  <c r="P20" i="1"/>
  <c r="AI20" i="1"/>
  <c r="AE22" i="1"/>
  <c r="AS23" i="1"/>
  <c r="AB32" i="3"/>
  <c r="G5" i="4" s="1"/>
  <c r="O5" i="4" s="1"/>
  <c r="AX14" i="1"/>
  <c r="AN14" i="1"/>
  <c r="AD14" i="1"/>
  <c r="T14" i="1"/>
  <c r="AS14" i="1"/>
  <c r="AI14" i="1"/>
  <c r="Y14" i="1"/>
  <c r="O14" i="1"/>
  <c r="AO22" i="1"/>
  <c r="V32" i="1"/>
  <c r="AF32" i="1"/>
  <c r="AP32" i="1"/>
  <c r="AZ32" i="1"/>
  <c r="T5" i="1"/>
  <c r="AD5" i="1"/>
  <c r="AN5" i="1"/>
  <c r="AX5" i="1"/>
  <c r="U8" i="1"/>
  <c r="AE8" i="1"/>
  <c r="AO8" i="1"/>
  <c r="AY8" i="1"/>
  <c r="O9" i="1"/>
  <c r="Y9" i="1"/>
  <c r="AT10" i="1"/>
  <c r="T15" i="1"/>
  <c r="AD15" i="1"/>
  <c r="AN15" i="1"/>
  <c r="AX15" i="1"/>
  <c r="Z18" i="1"/>
  <c r="AT22" i="1"/>
  <c r="AI23" i="1"/>
  <c r="AY24" i="1"/>
  <c r="AO24" i="1"/>
  <c r="AE24" i="1"/>
  <c r="U24" i="1"/>
  <c r="AT24" i="1"/>
  <c r="Q32" i="3"/>
  <c r="AQ32" i="1"/>
  <c r="G8" i="2" s="1"/>
  <c r="O8" i="2" s="1"/>
  <c r="U22" i="1"/>
  <c r="AJ23" i="1"/>
  <c r="L28" i="1"/>
  <c r="M28" i="1" s="1"/>
  <c r="AS28" i="1"/>
  <c r="AI28" i="1"/>
  <c r="Y28" i="1"/>
  <c r="O28" i="1"/>
  <c r="AN28" i="1"/>
  <c r="W32" i="1"/>
  <c r="G4" i="2" s="1"/>
  <c r="O4" i="2" s="1"/>
  <c r="AJ22" i="1"/>
  <c r="AX30" i="1"/>
  <c r="AN30" i="1"/>
  <c r="AD30" i="1"/>
  <c r="T30" i="1"/>
  <c r="AS30" i="1"/>
  <c r="AI30" i="1"/>
  <c r="Y30" i="1"/>
  <c r="O30" i="1"/>
  <c r="L30" i="1"/>
  <c r="M30" i="1" s="1"/>
  <c r="AG32" i="3"/>
  <c r="G6" i="4" s="1"/>
  <c r="O6" i="4" s="1"/>
  <c r="AY9" i="3"/>
  <c r="AO9" i="3"/>
  <c r="AE9" i="3"/>
  <c r="U9" i="3"/>
  <c r="Z9" i="3"/>
  <c r="AT13" i="1"/>
  <c r="AJ13" i="1"/>
  <c r="Z13" i="1"/>
  <c r="P13" i="1"/>
  <c r="AY13" i="1"/>
  <c r="AO13" i="1"/>
  <c r="AE13" i="1"/>
  <c r="U13" i="1"/>
  <c r="L5" i="1"/>
  <c r="M5" i="1" s="1"/>
  <c r="Y8" i="1"/>
  <c r="AI8" i="1"/>
  <c r="AS8" i="1"/>
  <c r="AY10" i="1"/>
  <c r="P11" i="1"/>
  <c r="Z11" i="1"/>
  <c r="AJ11" i="1"/>
  <c r="L15" i="1"/>
  <c r="M15" i="1" s="1"/>
  <c r="U17" i="1"/>
  <c r="AJ17" i="1"/>
  <c r="Z17" i="1"/>
  <c r="AE18" i="1"/>
  <c r="AO20" i="1"/>
  <c r="AY22" i="1"/>
  <c r="AN23" i="1"/>
  <c r="AY23" i="1"/>
  <c r="P24" i="1"/>
  <c r="AD28" i="1"/>
  <c r="AT7" i="3"/>
  <c r="P7" i="3"/>
  <c r="U7" i="3"/>
  <c r="AX8" i="3"/>
  <c r="AN8" i="3"/>
  <c r="AD8" i="3"/>
  <c r="T8" i="3"/>
  <c r="AS8" i="3"/>
  <c r="AI8" i="3"/>
  <c r="Y8" i="3"/>
  <c r="O8" i="3"/>
  <c r="L8" i="3"/>
  <c r="M8" i="3" s="1"/>
  <c r="AG32" i="1"/>
  <c r="G6" i="2" s="1"/>
  <c r="O6" i="2" s="1"/>
  <c r="AX9" i="1"/>
  <c r="AN9" i="1"/>
  <c r="AD9" i="1"/>
  <c r="Q32" i="1"/>
  <c r="AU32" i="1"/>
  <c r="AO4" i="1"/>
  <c r="O5" i="1"/>
  <c r="Y5" i="1"/>
  <c r="AI5" i="1"/>
  <c r="P8" i="1"/>
  <c r="Z8" i="1"/>
  <c r="AJ8" i="1"/>
  <c r="O15" i="1"/>
  <c r="Y15" i="1"/>
  <c r="AI15" i="1"/>
  <c r="AS15" i="1"/>
  <c r="T16" i="1"/>
  <c r="AD16" i="1"/>
  <c r="AN16" i="1"/>
  <c r="AX16" i="1"/>
  <c r="L19" i="1"/>
  <c r="M19" i="1" s="1"/>
  <c r="T20" i="1"/>
  <c r="AE20" i="1"/>
  <c r="AX22" i="1"/>
  <c r="AN22" i="1"/>
  <c r="AD22" i="1"/>
  <c r="T22" i="1"/>
  <c r="AS22" i="1"/>
  <c r="AI22" i="1"/>
  <c r="Y22" i="1"/>
  <c r="O22" i="1"/>
  <c r="M22" i="1"/>
  <c r="AD23" i="1"/>
  <c r="AO23" i="1"/>
  <c r="AY3" i="3"/>
  <c r="AO3" i="3"/>
  <c r="AE3" i="3"/>
  <c r="W32" i="3"/>
  <c r="G4" i="4" s="1"/>
  <c r="O4" i="4" s="1"/>
  <c r="AT3" i="3"/>
  <c r="AS4" i="3"/>
  <c r="AI4" i="3"/>
  <c r="Y4" i="3"/>
  <c r="O4" i="3"/>
  <c r="AS10" i="3"/>
  <c r="AI10" i="3"/>
  <c r="Y10" i="3"/>
  <c r="O10" i="3"/>
  <c r="L10" i="3"/>
  <c r="M10" i="3" s="1"/>
  <c r="AD10" i="3"/>
  <c r="AN10" i="3"/>
  <c r="AX10" i="3"/>
  <c r="T13" i="3"/>
  <c r="AX13" i="3"/>
  <c r="O13" i="3"/>
  <c r="Y13" i="3"/>
  <c r="AI13" i="3"/>
  <c r="L13" i="3"/>
  <c r="M13" i="3" s="1"/>
  <c r="AS13" i="3"/>
  <c r="AS26" i="3"/>
  <c r="AI26" i="3"/>
  <c r="Y26" i="3"/>
  <c r="O26" i="3"/>
  <c r="T26" i="3"/>
  <c r="AX26" i="3"/>
  <c r="M26" i="3"/>
  <c r="L26" i="3"/>
  <c r="L27" i="1"/>
  <c r="M27" i="1" s="1"/>
  <c r="M3" i="3"/>
  <c r="Z3" i="3"/>
  <c r="AK32" i="3"/>
  <c r="AV32" i="3"/>
  <c r="G9" i="4" s="1"/>
  <c r="O9" i="4" s="1"/>
  <c r="M4" i="3"/>
  <c r="Z11" i="3"/>
  <c r="L12" i="3"/>
  <c r="M12" i="3" s="1"/>
  <c r="AS12" i="3"/>
  <c r="AI12" i="3"/>
  <c r="AX12" i="3"/>
  <c r="AN12" i="3"/>
  <c r="AD12" i="3"/>
  <c r="T12" i="3"/>
  <c r="U25" i="3"/>
  <c r="P25" i="3"/>
  <c r="AJ25" i="3"/>
  <c r="R32" i="3"/>
  <c r="G3" i="4" s="1"/>
  <c r="O3" i="4" s="1"/>
  <c r="AP32" i="3"/>
  <c r="BA32" i="3"/>
  <c r="G10" i="4" s="1"/>
  <c r="O10" i="4" s="1"/>
  <c r="Y21" i="3"/>
  <c r="AI21" i="3"/>
  <c r="L21" i="3"/>
  <c r="M21" i="3" s="1"/>
  <c r="T21" i="3"/>
  <c r="AD21" i="3"/>
  <c r="AN21" i="3"/>
  <c r="AF32" i="3"/>
  <c r="T4" i="3"/>
  <c r="L6" i="3"/>
  <c r="AS6" i="3"/>
  <c r="AI6" i="3"/>
  <c r="Y6" i="3"/>
  <c r="O6" i="3"/>
  <c r="AN6" i="3"/>
  <c r="Y9" i="3"/>
  <c r="M9" i="3"/>
  <c r="AD9" i="3"/>
  <c r="AN9" i="3"/>
  <c r="AX9" i="3"/>
  <c r="L20" i="3"/>
  <c r="M20" i="3" s="1"/>
  <c r="AS20" i="3"/>
  <c r="AI20" i="3"/>
  <c r="Y20" i="3"/>
  <c r="O20" i="3"/>
  <c r="AX20" i="3"/>
  <c r="T20" i="3"/>
  <c r="AD20" i="3"/>
  <c r="O21" i="3"/>
  <c r="AQ32" i="3"/>
  <c r="G8" i="4" s="1"/>
  <c r="O8" i="4" s="1"/>
  <c r="AX14" i="3"/>
  <c r="AN14" i="3"/>
  <c r="AD14" i="3"/>
  <c r="T14" i="3"/>
  <c r="L14" i="3"/>
  <c r="M14" i="3" s="1"/>
  <c r="AI14" i="3"/>
  <c r="AI15" i="3"/>
  <c r="AX16" i="3"/>
  <c r="AN16" i="3"/>
  <c r="AD16" i="3"/>
  <c r="T16" i="3"/>
  <c r="AS16" i="3"/>
  <c r="AN23" i="3"/>
  <c r="AL53" i="5"/>
  <c r="G7" i="6" s="1"/>
  <c r="O7" i="6" s="1"/>
  <c r="AO9" i="5"/>
  <c r="AE9" i="5"/>
  <c r="U9" i="5"/>
  <c r="AJ9" i="5"/>
  <c r="Z9" i="5"/>
  <c r="P9" i="5"/>
  <c r="T7" i="3"/>
  <c r="AD7" i="3"/>
  <c r="AN7" i="3"/>
  <c r="O11" i="3"/>
  <c r="Y11" i="3"/>
  <c r="AI11" i="3"/>
  <c r="Y14" i="3"/>
  <c r="L15" i="3"/>
  <c r="M15" i="3" s="1"/>
  <c r="Y15" i="3"/>
  <c r="L16" i="3"/>
  <c r="M16" i="3" s="1"/>
  <c r="AI16" i="3"/>
  <c r="AD23" i="3"/>
  <c r="L28" i="3"/>
  <c r="M28" i="3" s="1"/>
  <c r="AS28" i="3"/>
  <c r="AI28" i="3"/>
  <c r="Y28" i="3"/>
  <c r="O28" i="3"/>
  <c r="AA53" i="5"/>
  <c r="L12" i="5"/>
  <c r="M12" i="5" s="1"/>
  <c r="T12" i="5"/>
  <c r="AD12" i="5"/>
  <c r="AI12" i="5"/>
  <c r="AO17" i="3"/>
  <c r="AS18" i="3"/>
  <c r="AI18" i="3"/>
  <c r="Y18" i="3"/>
  <c r="O18" i="3"/>
  <c r="T23" i="3"/>
  <c r="AX30" i="3"/>
  <c r="AN30" i="3"/>
  <c r="AD30" i="3"/>
  <c r="T30" i="3"/>
  <c r="L30" i="3"/>
  <c r="M30" i="3" s="1"/>
  <c r="AI30" i="3"/>
  <c r="Q53" i="5"/>
  <c r="AP53" i="5"/>
  <c r="AI7" i="5"/>
  <c r="Y7" i="5"/>
  <c r="O7" i="5"/>
  <c r="T7" i="5"/>
  <c r="L7" i="5"/>
  <c r="M7" i="5" s="1"/>
  <c r="AD7" i="5"/>
  <c r="O12" i="5"/>
  <c r="AJ10" i="5"/>
  <c r="Z10" i="5"/>
  <c r="P10" i="5"/>
  <c r="AO10" i="5"/>
  <c r="AF53" i="5"/>
  <c r="AJ5" i="5"/>
  <c r="Z5" i="5"/>
  <c r="P5" i="5"/>
  <c r="U5" i="5"/>
  <c r="AO5" i="5"/>
  <c r="AE10" i="5"/>
  <c r="AX22" i="3"/>
  <c r="AN22" i="3"/>
  <c r="AD22" i="3"/>
  <c r="T22" i="3"/>
  <c r="L22" i="3"/>
  <c r="M22" i="3" s="1"/>
  <c r="AI22" i="3"/>
  <c r="AI23" i="3"/>
  <c r="AX24" i="3"/>
  <c r="AN24" i="3"/>
  <c r="AD24" i="3"/>
  <c r="T24" i="3"/>
  <c r="AS24" i="3"/>
  <c r="AN11" i="5"/>
  <c r="AD11" i="5"/>
  <c r="T11" i="5"/>
  <c r="L11" i="5"/>
  <c r="M11" i="5" s="1"/>
  <c r="AI11" i="5"/>
  <c r="AN18" i="3"/>
  <c r="Y22" i="3"/>
  <c r="L23" i="3"/>
  <c r="M23" i="3" s="1"/>
  <c r="Y23" i="3"/>
  <c r="L24" i="3"/>
  <c r="M24" i="3" s="1"/>
  <c r="AI24" i="3"/>
  <c r="T28" i="3"/>
  <c r="AN3" i="5"/>
  <c r="AD3" i="5"/>
  <c r="T3" i="5"/>
  <c r="AI3" i="5"/>
  <c r="O3" i="5"/>
  <c r="AE5" i="5"/>
  <c r="O11" i="5"/>
  <c r="AK53" i="5"/>
  <c r="L4" i="5"/>
  <c r="M4" i="5" s="1"/>
  <c r="Y4" i="5"/>
  <c r="AN5" i="5"/>
  <c r="AD5" i="5"/>
  <c r="T5" i="5"/>
  <c r="AO14" i="5"/>
  <c r="AE14" i="5"/>
  <c r="U14" i="5"/>
  <c r="AI15" i="5"/>
  <c r="Y15" i="5"/>
  <c r="O15" i="5"/>
  <c r="AN19" i="5"/>
  <c r="AD19" i="5"/>
  <c r="T19" i="5"/>
  <c r="AI19" i="5"/>
  <c r="L19" i="5"/>
  <c r="M19" i="5" s="1"/>
  <c r="AB53" i="5"/>
  <c r="G5" i="6" s="1"/>
  <c r="O5" i="6" s="1"/>
  <c r="AN4" i="5"/>
  <c r="L15" i="5"/>
  <c r="M15" i="5" s="1"/>
  <c r="O19" i="5"/>
  <c r="AO17" i="5"/>
  <c r="AE17" i="5"/>
  <c r="U17" i="5"/>
  <c r="AJ17" i="5"/>
  <c r="Z17" i="5"/>
  <c r="P17" i="5"/>
  <c r="AO25" i="5"/>
  <c r="AE25" i="5"/>
  <c r="U25" i="5"/>
  <c r="AJ25" i="5"/>
  <c r="Z25" i="5"/>
  <c r="P25" i="5"/>
  <c r="W53" i="5"/>
  <c r="G4" i="6" s="1"/>
  <c r="O4" i="6" s="1"/>
  <c r="T15" i="5"/>
  <c r="AN27" i="5"/>
  <c r="AD27" i="5"/>
  <c r="T27" i="5"/>
  <c r="AI27" i="5"/>
  <c r="Y27" i="5"/>
  <c r="O27" i="5"/>
  <c r="L27" i="5"/>
  <c r="M27" i="5" s="1"/>
  <c r="AI4" i="5"/>
  <c r="AI10" i="5"/>
  <c r="Y10" i="5"/>
  <c r="O10" i="5"/>
  <c r="AN10" i="5"/>
  <c r="AD10" i="5"/>
  <c r="T10" i="5"/>
  <c r="AI18" i="5"/>
  <c r="Y18" i="5"/>
  <c r="O18" i="5"/>
  <c r="L18" i="5"/>
  <c r="M18" i="5" s="1"/>
  <c r="AN18" i="5"/>
  <c r="AD18" i="5"/>
  <c r="T18" i="5"/>
  <c r="AO22" i="5"/>
  <c r="AE22" i="5"/>
  <c r="U22" i="5"/>
  <c r="AJ22" i="5"/>
  <c r="Z22" i="5"/>
  <c r="P22" i="5"/>
  <c r="U8" i="5"/>
  <c r="AE8" i="5"/>
  <c r="O9" i="5"/>
  <c r="Y9" i="5"/>
  <c r="AI9" i="5"/>
  <c r="T13" i="5"/>
  <c r="AD13" i="5"/>
  <c r="O17" i="5"/>
  <c r="Y17" i="5"/>
  <c r="AI17" i="5"/>
  <c r="T21" i="5"/>
  <c r="AD21" i="5"/>
  <c r="U24" i="5"/>
  <c r="AE24" i="5"/>
  <c r="O25" i="5"/>
  <c r="Y25" i="5"/>
  <c r="AI25" i="5"/>
  <c r="T29" i="5"/>
  <c r="AD29" i="5"/>
  <c r="T26" i="5"/>
  <c r="AD26" i="5"/>
  <c r="AN26" i="5"/>
  <c r="U29" i="5"/>
  <c r="AE29" i="5"/>
  <c r="AO29" i="5"/>
  <c r="L26" i="5"/>
  <c r="M26" i="5" s="1"/>
  <c r="L23" i="5"/>
  <c r="M23" i="5" s="1"/>
  <c r="L20" i="5"/>
  <c r="M20" i="5" s="1"/>
  <c r="O26" i="5"/>
  <c r="Y26" i="5"/>
  <c r="L28" i="5"/>
  <c r="M28" i="5" s="1"/>
  <c r="P29" i="5"/>
  <c r="Z29" i="5"/>
  <c r="T30" i="5"/>
  <c r="AD30" i="5"/>
  <c r="O23" i="5"/>
  <c r="Y23" i="5"/>
  <c r="M18" i="10" l="1"/>
  <c r="AJ17" i="7"/>
  <c r="AE17" i="7"/>
  <c r="AE9" i="7"/>
  <c r="M17" i="10"/>
  <c r="AO13" i="10"/>
  <c r="M15" i="10"/>
  <c r="M13" i="10"/>
  <c r="M5" i="10"/>
  <c r="M8" i="10"/>
  <c r="AJ11" i="10"/>
  <c r="M11" i="10"/>
  <c r="M12" i="10"/>
  <c r="AJ15" i="10"/>
  <c r="AE17" i="10"/>
  <c r="Z17" i="10"/>
  <c r="AO16" i="10"/>
  <c r="AT16" i="10"/>
  <c r="AE16" i="10"/>
  <c r="P16" i="10"/>
  <c r="M16" i="10"/>
  <c r="U16" i="10"/>
  <c r="AJ16" i="10"/>
  <c r="Z16" i="10"/>
  <c r="O28" i="7"/>
  <c r="D3" i="8" s="1"/>
  <c r="L3" i="8" s="1"/>
  <c r="AO11" i="10"/>
  <c r="AT11" i="10"/>
  <c r="Z11" i="10"/>
  <c r="AJ18" i="7"/>
  <c r="Z18" i="7"/>
  <c r="M17" i="7"/>
  <c r="Z17" i="7"/>
  <c r="AO17" i="7"/>
  <c r="U17" i="7"/>
  <c r="M10" i="10"/>
  <c r="AJ10" i="10"/>
  <c r="U10" i="10"/>
  <c r="AE10" i="10"/>
  <c r="AT10" i="10"/>
  <c r="P10" i="10"/>
  <c r="AO16" i="7"/>
  <c r="U6" i="5"/>
  <c r="M6" i="5"/>
  <c r="Z21" i="5"/>
  <c r="M7" i="10"/>
  <c r="Z7" i="10"/>
  <c r="AO7" i="10"/>
  <c r="AE30" i="5"/>
  <c r="AJ13" i="5"/>
  <c r="U13" i="5"/>
  <c r="AO30" i="5"/>
  <c r="M16" i="5"/>
  <c r="M6" i="10"/>
  <c r="M4" i="10"/>
  <c r="P4" i="10"/>
  <c r="AO3" i="10"/>
  <c r="AT3" i="10"/>
  <c r="AE3" i="10"/>
  <c r="Z3" i="10"/>
  <c r="U3" i="10"/>
  <c r="AJ3" i="10"/>
  <c r="P3" i="10"/>
  <c r="P15" i="10"/>
  <c r="O22" i="10"/>
  <c r="AO4" i="10"/>
  <c r="P17" i="10"/>
  <c r="AJ7" i="10"/>
  <c r="AY7" i="10"/>
  <c r="N3" i="9"/>
  <c r="H3" i="9"/>
  <c r="N5" i="9"/>
  <c r="H5" i="9"/>
  <c r="H10" i="9"/>
  <c r="N10" i="9"/>
  <c r="N9" i="9"/>
  <c r="N8" i="9"/>
  <c r="H8" i="9"/>
  <c r="N7" i="9"/>
  <c r="H7" i="9"/>
  <c r="N6" i="9"/>
  <c r="H6" i="9"/>
  <c r="N4" i="9"/>
  <c r="H4" i="9"/>
  <c r="AW22" i="10"/>
  <c r="BA17" i="9" s="1"/>
  <c r="AZ17" i="9"/>
  <c r="G9" i="9" s="1"/>
  <c r="O9" i="9" s="1"/>
  <c r="AO5" i="10"/>
  <c r="Z10" i="10"/>
  <c r="Z5" i="10"/>
  <c r="AJ5" i="10"/>
  <c r="AE5" i="10"/>
  <c r="P5" i="10"/>
  <c r="Z12" i="10"/>
  <c r="AJ4" i="10"/>
  <c r="AE11" i="10"/>
  <c r="P7" i="10"/>
  <c r="P11" i="10"/>
  <c r="U5" i="10"/>
  <c r="P12" i="10"/>
  <c r="Z4" i="10"/>
  <c r="U11" i="10"/>
  <c r="AY4" i="10"/>
  <c r="AO10" i="10"/>
  <c r="AY5" i="10"/>
  <c r="AJ17" i="10"/>
  <c r="P19" i="10"/>
  <c r="AO19" i="10"/>
  <c r="AE13" i="10"/>
  <c r="U4" i="10"/>
  <c r="U7" i="10"/>
  <c r="Z13" i="10"/>
  <c r="AO6" i="10"/>
  <c r="AJ13" i="10"/>
  <c r="U12" i="10"/>
  <c r="AT9" i="10"/>
  <c r="AT6" i="10"/>
  <c r="AT13" i="10"/>
  <c r="AY13" i="10"/>
  <c r="U13" i="10"/>
  <c r="AE4" i="10"/>
  <c r="AO15" i="10"/>
  <c r="AE7" i="10"/>
  <c r="AE19" i="10"/>
  <c r="U19" i="10"/>
  <c r="AT19" i="10"/>
  <c r="AH22" i="10"/>
  <c r="AL17" i="9" s="1"/>
  <c r="AY17" i="10"/>
  <c r="U17" i="10"/>
  <c r="AJ19" i="10"/>
  <c r="Z19" i="10"/>
  <c r="AT17" i="10"/>
  <c r="Z15" i="10"/>
  <c r="AE15" i="10"/>
  <c r="Z9" i="10"/>
  <c r="AE6" i="10"/>
  <c r="AJ6" i="10"/>
  <c r="U15" i="10"/>
  <c r="U6" i="10"/>
  <c r="Z6" i="10"/>
  <c r="AO18" i="10"/>
  <c r="P6" i="10"/>
  <c r="AY12" i="10"/>
  <c r="AT8" i="10"/>
  <c r="AY18" i="10"/>
  <c r="AE18" i="10"/>
  <c r="AO12" i="10"/>
  <c r="AO9" i="10"/>
  <c r="AJ12" i="10"/>
  <c r="AE12" i="10"/>
  <c r="U9" i="10"/>
  <c r="AJ8" i="10"/>
  <c r="AE9" i="10"/>
  <c r="P9" i="10"/>
  <c r="AO8" i="10"/>
  <c r="Z8" i="10"/>
  <c r="AE8" i="10"/>
  <c r="P8" i="10"/>
  <c r="U8" i="10"/>
  <c r="AT18" i="10"/>
  <c r="U18" i="10"/>
  <c r="AY9" i="10"/>
  <c r="AY15" i="10"/>
  <c r="AC22" i="10"/>
  <c r="AG17" i="9" s="1"/>
  <c r="Y22" i="10"/>
  <c r="AX22" i="10"/>
  <c r="BB22" i="10"/>
  <c r="BF17" i="9" s="1"/>
  <c r="X22" i="10"/>
  <c r="AB17" i="9" s="1"/>
  <c r="AM22" i="10"/>
  <c r="AQ17" i="9" s="1"/>
  <c r="S22" i="10"/>
  <c r="W17" i="9" s="1"/>
  <c r="AR22" i="10"/>
  <c r="AV17" i="9" s="1"/>
  <c r="AI22" i="10"/>
  <c r="AN22" i="10"/>
  <c r="AS22" i="10"/>
  <c r="AD22" i="10"/>
  <c r="T22" i="10"/>
  <c r="M30" i="5"/>
  <c r="P30" i="5"/>
  <c r="Z30" i="5"/>
  <c r="AJ30" i="5"/>
  <c r="AE10" i="7"/>
  <c r="AJ10" i="7"/>
  <c r="M10" i="7"/>
  <c r="AO8" i="7"/>
  <c r="U9" i="7"/>
  <c r="Z12" i="7"/>
  <c r="Z4" i="7"/>
  <c r="AE4" i="7"/>
  <c r="AO12" i="7"/>
  <c r="M14" i="7"/>
  <c r="P10" i="7"/>
  <c r="Z8" i="7"/>
  <c r="AO4" i="7"/>
  <c r="M18" i="7"/>
  <c r="U14" i="7"/>
  <c r="M12" i="7"/>
  <c r="Z16" i="7"/>
  <c r="AE8" i="7"/>
  <c r="U18" i="7"/>
  <c r="U10" i="7"/>
  <c r="P4" i="7"/>
  <c r="M4" i="7"/>
  <c r="M16" i="7"/>
  <c r="M8" i="7"/>
  <c r="U8" i="7"/>
  <c r="AJ16" i="7"/>
  <c r="AJ14" i="7"/>
  <c r="AE12" i="7"/>
  <c r="Z10" i="7"/>
  <c r="AE18" i="7"/>
  <c r="U4" i="7"/>
  <c r="AE16" i="7"/>
  <c r="AO14" i="7"/>
  <c r="P16" i="7"/>
  <c r="U12" i="7"/>
  <c r="AE14" i="7"/>
  <c r="P12" i="7"/>
  <c r="Z14" i="7"/>
  <c r="P18" i="7"/>
  <c r="AJ8" i="7"/>
  <c r="AM28" i="7"/>
  <c r="H7" i="8" s="1"/>
  <c r="AR28" i="7"/>
  <c r="H8" i="8" s="1"/>
  <c r="P9" i="7"/>
  <c r="AJ9" i="7"/>
  <c r="AO9" i="7"/>
  <c r="AC28" i="7"/>
  <c r="H5" i="8" s="1"/>
  <c r="X28" i="7"/>
  <c r="H4" i="8" s="1"/>
  <c r="AH28" i="7"/>
  <c r="H6" i="8" s="1"/>
  <c r="S28" i="7"/>
  <c r="H3" i="8" s="1"/>
  <c r="AI28" i="7"/>
  <c r="D7" i="8" s="1"/>
  <c r="L7" i="8" s="1"/>
  <c r="AD28" i="7"/>
  <c r="D6" i="8" s="1"/>
  <c r="L6" i="8" s="1"/>
  <c r="Y28" i="7"/>
  <c r="D5" i="8" s="1"/>
  <c r="L5" i="8" s="1"/>
  <c r="T28" i="7"/>
  <c r="D4" i="8" s="1"/>
  <c r="L4" i="8" s="1"/>
  <c r="AN28" i="7"/>
  <c r="D8" i="8" s="1"/>
  <c r="L8" i="8" s="1"/>
  <c r="AT27" i="3"/>
  <c r="AE27" i="3"/>
  <c r="M27" i="3"/>
  <c r="AY27" i="3"/>
  <c r="AO27" i="3"/>
  <c r="AJ27" i="3"/>
  <c r="U25" i="1"/>
  <c r="M25" i="1"/>
  <c r="Z25" i="1"/>
  <c r="M21" i="5"/>
  <c r="AJ11" i="3"/>
  <c r="U11" i="3"/>
  <c r="AE11" i="3"/>
  <c r="AO11" i="3"/>
  <c r="M21" i="1"/>
  <c r="M19" i="3"/>
  <c r="Z19" i="3"/>
  <c r="M18" i="3"/>
  <c r="AO18" i="3"/>
  <c r="AT18" i="3"/>
  <c r="P17" i="1"/>
  <c r="M17" i="1"/>
  <c r="AE17" i="1"/>
  <c r="AT17" i="1"/>
  <c r="AO17" i="1"/>
  <c r="AE10" i="1"/>
  <c r="P10" i="1"/>
  <c r="AE25" i="3"/>
  <c r="M17" i="3"/>
  <c r="AY17" i="3"/>
  <c r="P17" i="3"/>
  <c r="AJ17" i="3"/>
  <c r="AT17" i="3"/>
  <c r="AE17" i="3"/>
  <c r="AT9" i="3"/>
  <c r="P9" i="3"/>
  <c r="AE23" i="1"/>
  <c r="P23" i="1"/>
  <c r="Z23" i="1"/>
  <c r="AT23" i="1"/>
  <c r="AE7" i="3"/>
  <c r="Z7" i="3"/>
  <c r="AE6" i="5"/>
  <c r="M5" i="3"/>
  <c r="AJ3" i="3"/>
  <c r="AE4" i="1"/>
  <c r="AT4" i="1"/>
  <c r="AJ4" i="1"/>
  <c r="U4" i="1"/>
  <c r="Z4" i="1"/>
  <c r="P4" i="1"/>
  <c r="P18" i="3"/>
  <c r="U19" i="3"/>
  <c r="AY18" i="3"/>
  <c r="Z25" i="3"/>
  <c r="AT11" i="3"/>
  <c r="AE19" i="3"/>
  <c r="AJ7" i="3"/>
  <c r="AY4" i="3"/>
  <c r="AO19" i="3"/>
  <c r="AY19" i="3"/>
  <c r="AT19" i="3"/>
  <c r="Z5" i="3"/>
  <c r="U17" i="3"/>
  <c r="U27" i="3"/>
  <c r="AE18" i="3"/>
  <c r="AO25" i="3"/>
  <c r="AY11" i="3"/>
  <c r="AO7" i="3"/>
  <c r="U18" i="3"/>
  <c r="AY25" i="3"/>
  <c r="P11" i="3"/>
  <c r="Z4" i="3"/>
  <c r="AJ19" i="3"/>
  <c r="AY7" i="3"/>
  <c r="AJ18" i="3"/>
  <c r="P29" i="3"/>
  <c r="AO29" i="3"/>
  <c r="Z29" i="3"/>
  <c r="AY29" i="3"/>
  <c r="AJ29" i="3"/>
  <c r="AT29" i="3"/>
  <c r="AE29" i="3"/>
  <c r="U3" i="3"/>
  <c r="Z27" i="3"/>
  <c r="AX32" i="3"/>
  <c r="D10" i="4" s="1"/>
  <c r="L10" i="4" s="1"/>
  <c r="AS32" i="3"/>
  <c r="D9" i="4" s="1"/>
  <c r="L9" i="4" s="1"/>
  <c r="AO5" i="3"/>
  <c r="AY29" i="1"/>
  <c r="AT29" i="1"/>
  <c r="AE6" i="1"/>
  <c r="Z29" i="1"/>
  <c r="AJ29" i="1"/>
  <c r="AO29" i="1"/>
  <c r="AJ25" i="1"/>
  <c r="AT25" i="1"/>
  <c r="AE25" i="1"/>
  <c r="AO25" i="1"/>
  <c r="AY25" i="1"/>
  <c r="AE21" i="1"/>
  <c r="P21" i="1"/>
  <c r="AC32" i="1"/>
  <c r="H5" i="2" s="1"/>
  <c r="P6" i="1"/>
  <c r="AJ6" i="1"/>
  <c r="AO6" i="1"/>
  <c r="AT6" i="1"/>
  <c r="AJ3" i="1"/>
  <c r="AY3" i="1"/>
  <c r="AE3" i="1"/>
  <c r="Z3" i="1"/>
  <c r="P3" i="1"/>
  <c r="U3" i="1"/>
  <c r="AO21" i="1"/>
  <c r="AY21" i="1"/>
  <c r="AO3" i="1"/>
  <c r="P29" i="1"/>
  <c r="AO10" i="1"/>
  <c r="AJ10" i="1"/>
  <c r="Z21" i="1"/>
  <c r="AJ21" i="1"/>
  <c r="AT21" i="1"/>
  <c r="U29" i="1"/>
  <c r="O32" i="1"/>
  <c r="D3" i="2" s="1"/>
  <c r="L3" i="2" s="1"/>
  <c r="AE29" i="1"/>
  <c r="AX32" i="1"/>
  <c r="D10" i="2" s="1"/>
  <c r="L10" i="2" s="1"/>
  <c r="AI32" i="1"/>
  <c r="D7" i="2" s="1"/>
  <c r="L7" i="2" s="1"/>
  <c r="AM32" i="1"/>
  <c r="H7" i="2" s="1"/>
  <c r="Y32" i="1"/>
  <c r="D5" i="2" s="1"/>
  <c r="L5" i="2" s="1"/>
  <c r="P21" i="5"/>
  <c r="Y53" i="5"/>
  <c r="D5" i="6" s="1"/>
  <c r="L5" i="6" s="1"/>
  <c r="AO16" i="5"/>
  <c r="P16" i="5"/>
  <c r="Z16" i="5"/>
  <c r="AJ16" i="5"/>
  <c r="U16" i="5"/>
  <c r="AO13" i="5"/>
  <c r="AE13" i="5"/>
  <c r="AO21" i="5"/>
  <c r="AE21" i="5"/>
  <c r="P13" i="5"/>
  <c r="Z6" i="5"/>
  <c r="AJ6" i="5"/>
  <c r="P6" i="5"/>
  <c r="U21" i="5"/>
  <c r="AS32" i="1"/>
  <c r="D9" i="2" s="1"/>
  <c r="L9" i="2" s="1"/>
  <c r="Y32" i="3"/>
  <c r="D5" i="4" s="1"/>
  <c r="L5" i="4" s="1"/>
  <c r="AE4" i="3"/>
  <c r="U4" i="3"/>
  <c r="P4" i="3"/>
  <c r="AT5" i="3"/>
  <c r="AE5" i="3"/>
  <c r="U5" i="3"/>
  <c r="O32" i="3"/>
  <c r="D3" i="4" s="1"/>
  <c r="L3" i="4" s="1"/>
  <c r="P5" i="3"/>
  <c r="AT4" i="3"/>
  <c r="AO4" i="3"/>
  <c r="AN32" i="3"/>
  <c r="D8" i="4" s="1"/>
  <c r="L8" i="4" s="1"/>
  <c r="AD32" i="3"/>
  <c r="D6" i="4" s="1"/>
  <c r="L6" i="4" s="1"/>
  <c r="T32" i="3"/>
  <c r="D4" i="4" s="1"/>
  <c r="L4" i="4" s="1"/>
  <c r="AI32" i="3"/>
  <c r="D7" i="4" s="1"/>
  <c r="L7" i="4" s="1"/>
  <c r="AJ18" i="5"/>
  <c r="Z18" i="5"/>
  <c r="P18" i="5"/>
  <c r="AE18" i="5"/>
  <c r="AO18" i="5"/>
  <c r="U18" i="5"/>
  <c r="AT23" i="3"/>
  <c r="AJ23" i="3"/>
  <c r="Z23" i="3"/>
  <c r="P23" i="3"/>
  <c r="AE23" i="3"/>
  <c r="AO23" i="3"/>
  <c r="AY23" i="3"/>
  <c r="U23" i="3"/>
  <c r="P20" i="3"/>
  <c r="Z20" i="3"/>
  <c r="U20" i="3"/>
  <c r="AE20" i="3"/>
  <c r="AO20" i="3"/>
  <c r="AT20" i="3"/>
  <c r="AY20" i="3"/>
  <c r="AJ20" i="3"/>
  <c r="U15" i="5"/>
  <c r="AE15" i="5"/>
  <c r="Z15" i="5"/>
  <c r="AJ15" i="5"/>
  <c r="P15" i="5"/>
  <c r="AO15" i="5"/>
  <c r="F7" i="6"/>
  <c r="N7" i="6" s="1"/>
  <c r="AM53" i="5"/>
  <c r="H7" i="6" s="1"/>
  <c r="AD53" i="5"/>
  <c r="D6" i="6" s="1"/>
  <c r="L6" i="6" s="1"/>
  <c r="U14" i="3"/>
  <c r="AE14" i="3"/>
  <c r="Z14" i="3"/>
  <c r="AJ14" i="3"/>
  <c r="AT14" i="3"/>
  <c r="AO14" i="3"/>
  <c r="P14" i="3"/>
  <c r="AY14" i="3"/>
  <c r="AT6" i="3"/>
  <c r="AJ6" i="3"/>
  <c r="Z6" i="3"/>
  <c r="P6" i="3"/>
  <c r="AY6" i="3"/>
  <c r="AE6" i="3"/>
  <c r="M6" i="3"/>
  <c r="AO6" i="3"/>
  <c r="U6" i="3"/>
  <c r="F7" i="4"/>
  <c r="N7" i="4" s="1"/>
  <c r="AM32" i="3"/>
  <c r="H7" i="4" s="1"/>
  <c r="AY19" i="1"/>
  <c r="AO19" i="1"/>
  <c r="AE19" i="1"/>
  <c r="U19" i="1"/>
  <c r="AT19" i="1"/>
  <c r="AJ19" i="1"/>
  <c r="Z19" i="1"/>
  <c r="P19" i="1"/>
  <c r="AT9" i="1"/>
  <c r="AJ9" i="1"/>
  <c r="Z9" i="1"/>
  <c r="AE9" i="1"/>
  <c r="AY9" i="1"/>
  <c r="AO9" i="1"/>
  <c r="P9" i="1"/>
  <c r="U9" i="1"/>
  <c r="AN32" i="1"/>
  <c r="D8" i="2" s="1"/>
  <c r="L8" i="2" s="1"/>
  <c r="AJ4" i="5"/>
  <c r="Z4" i="5"/>
  <c r="P4" i="5"/>
  <c r="AO4" i="5"/>
  <c r="U4" i="5"/>
  <c r="AE4" i="5"/>
  <c r="AT21" i="3"/>
  <c r="AJ21" i="3"/>
  <c r="Z21" i="3"/>
  <c r="P21" i="3"/>
  <c r="AE21" i="3"/>
  <c r="AO21" i="3"/>
  <c r="AY21" i="3"/>
  <c r="U21" i="3"/>
  <c r="AN53" i="5"/>
  <c r="D8" i="6" s="1"/>
  <c r="L8" i="6" s="1"/>
  <c r="AY27" i="1"/>
  <c r="AO27" i="1"/>
  <c r="AE27" i="1"/>
  <c r="U27" i="1"/>
  <c r="P27" i="1"/>
  <c r="Z27" i="1"/>
  <c r="AJ27" i="1"/>
  <c r="AT27" i="1"/>
  <c r="AT13" i="3"/>
  <c r="AJ13" i="3"/>
  <c r="Z13" i="3"/>
  <c r="P13" i="3"/>
  <c r="U13" i="3"/>
  <c r="AE13" i="3"/>
  <c r="AO13" i="3"/>
  <c r="AY13" i="3"/>
  <c r="BB32" i="1"/>
  <c r="H10" i="2" s="1"/>
  <c r="F10" i="2"/>
  <c r="N10" i="2" s="1"/>
  <c r="AJ14" i="1"/>
  <c r="AT14" i="1"/>
  <c r="U14" i="1"/>
  <c r="AE14" i="1"/>
  <c r="P14" i="1"/>
  <c r="AY14" i="1"/>
  <c r="AO14" i="1"/>
  <c r="Z14" i="1"/>
  <c r="AD32" i="1"/>
  <c r="D6" i="2" s="1"/>
  <c r="L6" i="2" s="1"/>
  <c r="AJ26" i="5"/>
  <c r="Z26" i="5"/>
  <c r="P26" i="5"/>
  <c r="AO26" i="5"/>
  <c r="AE26" i="5"/>
  <c r="U26" i="5"/>
  <c r="T53" i="5"/>
  <c r="D4" i="6" s="1"/>
  <c r="L4" i="6" s="1"/>
  <c r="X53" i="5"/>
  <c r="H4" i="6" s="1"/>
  <c r="AJ22" i="3"/>
  <c r="AT22" i="3"/>
  <c r="AE22" i="3"/>
  <c r="AO22" i="3"/>
  <c r="AY22" i="3"/>
  <c r="P22" i="3"/>
  <c r="Z22" i="3"/>
  <c r="U22" i="3"/>
  <c r="AR53" i="5"/>
  <c r="H8" i="6" s="1"/>
  <c r="F8" i="6"/>
  <c r="N8" i="6" s="1"/>
  <c r="F6" i="4"/>
  <c r="N6" i="4" s="1"/>
  <c r="AH32" i="3"/>
  <c r="H6" i="4" s="1"/>
  <c r="U26" i="3"/>
  <c r="AE26" i="3"/>
  <c r="P26" i="3"/>
  <c r="Z26" i="3"/>
  <c r="AJ26" i="3"/>
  <c r="AO26" i="3"/>
  <c r="AY26" i="3"/>
  <c r="AT26" i="3"/>
  <c r="AO5" i="1"/>
  <c r="AE5" i="1"/>
  <c r="AY5" i="1"/>
  <c r="U5" i="1"/>
  <c r="AJ5" i="1"/>
  <c r="P5" i="1"/>
  <c r="AT5" i="1"/>
  <c r="Z5" i="1"/>
  <c r="F8" i="2"/>
  <c r="N8" i="2" s="1"/>
  <c r="AR32" i="1"/>
  <c r="H8" i="2" s="1"/>
  <c r="T32" i="1"/>
  <c r="D4" i="2" s="1"/>
  <c r="L4" i="2" s="1"/>
  <c r="F6" i="6"/>
  <c r="N6" i="6" s="1"/>
  <c r="AH53" i="5"/>
  <c r="H6" i="6" s="1"/>
  <c r="AJ10" i="3"/>
  <c r="AO10" i="3"/>
  <c r="AY10" i="3"/>
  <c r="P10" i="3"/>
  <c r="U10" i="3"/>
  <c r="AT10" i="3"/>
  <c r="Z10" i="3"/>
  <c r="AE10" i="3"/>
  <c r="AW32" i="1"/>
  <c r="H9" i="2" s="1"/>
  <c r="F9" i="2"/>
  <c r="N9" i="2" s="1"/>
  <c r="AT8" i="3"/>
  <c r="AE8" i="3"/>
  <c r="Z8" i="3"/>
  <c r="AY8" i="3"/>
  <c r="AJ8" i="3"/>
  <c r="P8" i="3"/>
  <c r="AO8" i="3"/>
  <c r="U8" i="3"/>
  <c r="AH32" i="1"/>
  <c r="H6" i="2" s="1"/>
  <c r="F6" i="2"/>
  <c r="N6" i="2" s="1"/>
  <c r="AJ27" i="5"/>
  <c r="Z27" i="5"/>
  <c r="P27" i="5"/>
  <c r="AE27" i="5"/>
  <c r="U27" i="5"/>
  <c r="AO27" i="5"/>
  <c r="AJ19" i="5"/>
  <c r="Z19" i="5"/>
  <c r="P19" i="5"/>
  <c r="U19" i="5"/>
  <c r="AO19" i="5"/>
  <c r="AE19" i="5"/>
  <c r="F3" i="2"/>
  <c r="N3" i="2" s="1"/>
  <c r="S32" i="1"/>
  <c r="H3" i="2" s="1"/>
  <c r="F4" i="2"/>
  <c r="N4" i="2" s="1"/>
  <c r="X32" i="1"/>
  <c r="H4" i="2" s="1"/>
  <c r="BB32" i="3"/>
  <c r="H10" i="4" s="1"/>
  <c r="AO20" i="5"/>
  <c r="AE20" i="5"/>
  <c r="U20" i="5"/>
  <c r="AJ20" i="5"/>
  <c r="Z20" i="5"/>
  <c r="P20" i="5"/>
  <c r="AE28" i="3"/>
  <c r="AO28" i="3"/>
  <c r="Z28" i="3"/>
  <c r="AJ28" i="3"/>
  <c r="AT28" i="3"/>
  <c r="AY28" i="3"/>
  <c r="U28" i="3"/>
  <c r="P28" i="3"/>
  <c r="AE16" i="3"/>
  <c r="AO16" i="3"/>
  <c r="AJ16" i="3"/>
  <c r="AT16" i="3"/>
  <c r="P16" i="3"/>
  <c r="Z16" i="3"/>
  <c r="U16" i="3"/>
  <c r="AY16" i="3"/>
  <c r="F8" i="4"/>
  <c r="N8" i="4" s="1"/>
  <c r="AR32" i="3"/>
  <c r="H8" i="4" s="1"/>
  <c r="AT12" i="3"/>
  <c r="AJ12" i="3"/>
  <c r="Z12" i="3"/>
  <c r="P12" i="3"/>
  <c r="AY12" i="3"/>
  <c r="AO12" i="3"/>
  <c r="AE12" i="3"/>
  <c r="U12" i="3"/>
  <c r="O53" i="5"/>
  <c r="D3" i="6" s="1"/>
  <c r="L3" i="6" s="1"/>
  <c r="AT24" i="3"/>
  <c r="AO24" i="3"/>
  <c r="AY24" i="3"/>
  <c r="P24" i="3"/>
  <c r="Z24" i="3"/>
  <c r="U24" i="3"/>
  <c r="AE24" i="3"/>
  <c r="AJ24" i="3"/>
  <c r="AO30" i="3"/>
  <c r="AY30" i="3"/>
  <c r="P30" i="3"/>
  <c r="Z30" i="3"/>
  <c r="AJ30" i="3"/>
  <c r="AT30" i="3"/>
  <c r="U30" i="3"/>
  <c r="AE30" i="3"/>
  <c r="X32" i="3"/>
  <c r="H4" i="4" s="1"/>
  <c r="AE30" i="1"/>
  <c r="P30" i="1"/>
  <c r="AO30" i="1"/>
  <c r="Z30" i="1"/>
  <c r="AY30" i="1"/>
  <c r="AT30" i="1"/>
  <c r="AJ30" i="1"/>
  <c r="U30" i="1"/>
  <c r="S32" i="3"/>
  <c r="H3" i="4" s="1"/>
  <c r="F3" i="4"/>
  <c r="N3" i="4" s="1"/>
  <c r="AC32" i="3"/>
  <c r="H5" i="4" s="1"/>
  <c r="F5" i="4"/>
  <c r="N5" i="4" s="1"/>
  <c r="AW32" i="3"/>
  <c r="H9" i="4" s="1"/>
  <c r="F3" i="6"/>
  <c r="N3" i="6" s="1"/>
  <c r="S53" i="5"/>
  <c r="H3" i="6" s="1"/>
  <c r="AJ12" i="5"/>
  <c r="Z12" i="5"/>
  <c r="P12" i="5"/>
  <c r="AE12" i="5"/>
  <c r="AO12" i="5"/>
  <c r="U12" i="5"/>
  <c r="AE11" i="5"/>
  <c r="AO11" i="5"/>
  <c r="U11" i="5"/>
  <c r="Z11" i="5"/>
  <c r="AJ11" i="5"/>
  <c r="P11" i="5"/>
  <c r="U7" i="5"/>
  <c r="AE7" i="5"/>
  <c r="Z7" i="5"/>
  <c r="AJ7" i="5"/>
  <c r="P7" i="5"/>
  <c r="AO7" i="5"/>
  <c r="AO28" i="5"/>
  <c r="AE28" i="5"/>
  <c r="U28" i="5"/>
  <c r="AJ28" i="5"/>
  <c r="Z28" i="5"/>
  <c r="P28" i="5"/>
  <c r="AO23" i="5"/>
  <c r="AE23" i="5"/>
  <c r="U23" i="5"/>
  <c r="P23" i="5"/>
  <c r="Z23" i="5"/>
  <c r="AJ23" i="5"/>
  <c r="AI53" i="5"/>
  <c r="D7" i="6" s="1"/>
  <c r="L7" i="6" s="1"/>
  <c r="AC53" i="5"/>
  <c r="H5" i="6" s="1"/>
  <c r="F5" i="6"/>
  <c r="N5" i="6" s="1"/>
  <c r="AT15" i="3"/>
  <c r="AJ15" i="3"/>
  <c r="Z15" i="3"/>
  <c r="P15" i="3"/>
  <c r="U15" i="3"/>
  <c r="AE15" i="3"/>
  <c r="AY15" i="3"/>
  <c r="AO15" i="3"/>
  <c r="U15" i="1"/>
  <c r="AY15" i="1"/>
  <c r="AO15" i="1"/>
  <c r="AE15" i="1"/>
  <c r="AT15" i="1"/>
  <c r="AJ15" i="1"/>
  <c r="Z15" i="1"/>
  <c r="P15" i="1"/>
  <c r="AT28" i="1"/>
  <c r="AJ28" i="1"/>
  <c r="Z28" i="1"/>
  <c r="P28" i="1"/>
  <c r="AE28" i="1"/>
  <c r="AO28" i="1"/>
  <c r="AY28" i="1"/>
  <c r="U28" i="1"/>
  <c r="AJ26" i="1"/>
  <c r="U26" i="1"/>
  <c r="AT26" i="1"/>
  <c r="AE26" i="1"/>
  <c r="P26" i="1"/>
  <c r="AO26" i="1"/>
  <c r="AY26" i="1"/>
  <c r="Z26" i="1"/>
  <c r="D4" i="9" l="1"/>
  <c r="L4" i="9" s="1"/>
  <c r="X17" i="9"/>
  <c r="D6" i="9"/>
  <c r="L6" i="9" s="1"/>
  <c r="AH17" i="9"/>
  <c r="D9" i="9"/>
  <c r="L9" i="9" s="1"/>
  <c r="AW17" i="9"/>
  <c r="D10" i="9"/>
  <c r="L10" i="9" s="1"/>
  <c r="BB17" i="9"/>
  <c r="D3" i="9"/>
  <c r="L3" i="9" s="1"/>
  <c r="S17" i="9"/>
  <c r="D8" i="9"/>
  <c r="L8" i="9" s="1"/>
  <c r="AR17" i="9"/>
  <c r="D7" i="9"/>
  <c r="L7" i="9" s="1"/>
  <c r="AM17" i="9"/>
  <c r="H9" i="9"/>
  <c r="D5" i="9"/>
  <c r="L5" i="9" s="1"/>
  <c r="AC17" i="9"/>
  <c r="Z22" i="10"/>
  <c r="AD17" i="9" s="1"/>
  <c r="E5" i="9" s="1"/>
  <c r="AO22" i="10"/>
  <c r="AS17" i="9" s="1"/>
  <c r="E8" i="9" s="1"/>
  <c r="P22" i="10"/>
  <c r="T17" i="9" s="1"/>
  <c r="E3" i="9" s="1"/>
  <c r="U22" i="10"/>
  <c r="Y17" i="9" s="1"/>
  <c r="E4" i="9" s="1"/>
  <c r="AJ22" i="10"/>
  <c r="AN17" i="9" s="1"/>
  <c r="E7" i="9" s="1"/>
  <c r="AT22" i="10"/>
  <c r="AX17" i="9" s="1"/>
  <c r="E9" i="9" s="1"/>
  <c r="AE22" i="10"/>
  <c r="AI17" i="9" s="1"/>
  <c r="E6" i="9" s="1"/>
  <c r="AY22" i="10"/>
  <c r="BC17" i="9" s="1"/>
  <c r="E10" i="9" s="1"/>
  <c r="AE28" i="7"/>
  <c r="E6" i="8" s="1"/>
  <c r="U28" i="7"/>
  <c r="E4" i="8" s="1"/>
  <c r="AO28" i="7"/>
  <c r="E8" i="8" s="1"/>
  <c r="P28" i="7"/>
  <c r="E3" i="8" s="1"/>
  <c r="Z28" i="7"/>
  <c r="E5" i="8" s="1"/>
  <c r="AJ28" i="7"/>
  <c r="E7" i="8" s="1"/>
  <c r="AT32" i="3"/>
  <c r="E9" i="4" s="1"/>
  <c r="I9" i="4" s="1"/>
  <c r="AE32" i="1"/>
  <c r="E6" i="2" s="1"/>
  <c r="I6" i="2" s="1"/>
  <c r="AY32" i="1"/>
  <c r="E10" i="2" s="1"/>
  <c r="I10" i="2" s="1"/>
  <c r="Z32" i="1"/>
  <c r="E5" i="2" s="1"/>
  <c r="I5" i="2" s="1"/>
  <c r="U32" i="1"/>
  <c r="E4" i="2" s="1"/>
  <c r="I4" i="2" s="1"/>
  <c r="AJ32" i="1"/>
  <c r="E7" i="2" s="1"/>
  <c r="I7" i="2" s="1"/>
  <c r="AO32" i="1"/>
  <c r="E8" i="2" s="1"/>
  <c r="P32" i="1"/>
  <c r="E3" i="2" s="1"/>
  <c r="U32" i="3"/>
  <c r="E4" i="4" s="1"/>
  <c r="I4" i="4" s="1"/>
  <c r="Z32" i="3"/>
  <c r="E5" i="4" s="1"/>
  <c r="I5" i="4" s="1"/>
  <c r="AE32" i="3"/>
  <c r="E6" i="4" s="1"/>
  <c r="AY32" i="3"/>
  <c r="E10" i="4" s="1"/>
  <c r="I10" i="4" s="1"/>
  <c r="AO32" i="3"/>
  <c r="E8" i="4" s="1"/>
  <c r="I8" i="4" s="1"/>
  <c r="AJ32" i="3"/>
  <c r="E7" i="4" s="1"/>
  <c r="I7" i="4" s="1"/>
  <c r="AJ53" i="5"/>
  <c r="E7" i="6" s="1"/>
  <c r="I7" i="6" s="1"/>
  <c r="AE53" i="5"/>
  <c r="E6" i="6" s="1"/>
  <c r="I6" i="6" s="1"/>
  <c r="U53" i="5"/>
  <c r="E4" i="6" s="1"/>
  <c r="I4" i="6" s="1"/>
  <c r="P32" i="3"/>
  <c r="E3" i="4" s="1"/>
  <c r="I3" i="4" s="1"/>
  <c r="AO53" i="5"/>
  <c r="E8" i="6" s="1"/>
  <c r="I8" i="6" s="1"/>
  <c r="P53" i="5"/>
  <c r="E3" i="6" s="1"/>
  <c r="I3" i="6" s="1"/>
  <c r="AT32" i="1"/>
  <c r="E9" i="2" s="1"/>
  <c r="I9" i="2" s="1"/>
  <c r="Z53" i="5"/>
  <c r="E5" i="6" s="1"/>
  <c r="I5" i="6" s="1"/>
  <c r="I6" i="9" l="1"/>
  <c r="M6" i="9"/>
  <c r="M3" i="9"/>
  <c r="I3" i="9"/>
  <c r="M9" i="9"/>
  <c r="I9" i="9"/>
  <c r="M4" i="9"/>
  <c r="I4" i="9"/>
  <c r="M5" i="9"/>
  <c r="I5" i="9"/>
  <c r="M7" i="9"/>
  <c r="I7" i="9"/>
  <c r="M8" i="9"/>
  <c r="I8" i="9"/>
  <c r="I10" i="9"/>
  <c r="M10" i="9"/>
  <c r="M6" i="8"/>
  <c r="I6" i="8"/>
  <c r="I4" i="8"/>
  <c r="M4" i="8"/>
  <c r="I5" i="8"/>
  <c r="M5" i="8"/>
  <c r="M3" i="8"/>
  <c r="I3" i="8"/>
  <c r="M7" i="8"/>
  <c r="I7" i="8"/>
  <c r="M8" i="8"/>
  <c r="I8" i="8"/>
  <c r="M6" i="4"/>
  <c r="I6" i="4"/>
  <c r="M3" i="2"/>
  <c r="I3" i="2"/>
  <c r="BD37" i="1" s="1"/>
  <c r="M8" i="2"/>
  <c r="I8" i="2"/>
  <c r="AT55" i="5"/>
  <c r="D55" i="5" s="1"/>
  <c r="AT57" i="5"/>
  <c r="D57" i="5" s="1"/>
  <c r="AT59" i="5"/>
  <c r="D59" i="5" s="1"/>
  <c r="AT60" i="5"/>
  <c r="D60" i="5" s="1"/>
  <c r="AT58" i="5"/>
  <c r="D58" i="5" s="1"/>
  <c r="AT56" i="5"/>
  <c r="D56" i="5" s="1"/>
  <c r="M5" i="4"/>
  <c r="M9" i="4"/>
  <c r="M10" i="4"/>
  <c r="M6" i="2"/>
  <c r="M10" i="2"/>
  <c r="M7" i="2"/>
  <c r="M5" i="2"/>
  <c r="M4" i="2"/>
  <c r="M4" i="4"/>
  <c r="M8" i="4"/>
  <c r="M7" i="4"/>
  <c r="M7" i="6"/>
  <c r="M3" i="4"/>
  <c r="M4" i="6"/>
  <c r="M6" i="6"/>
  <c r="M9" i="2"/>
  <c r="M3" i="6"/>
  <c r="M5" i="6"/>
  <c r="M8" i="6"/>
  <c r="BD33" i="10" l="1"/>
  <c r="BD26" i="10"/>
  <c r="BD32" i="10"/>
  <c r="BD27" i="10"/>
  <c r="BD31" i="10"/>
  <c r="BD30" i="10"/>
  <c r="BD29" i="10"/>
  <c r="BD28" i="10"/>
  <c r="AT42" i="7"/>
  <c r="AT41" i="7"/>
  <c r="AT46" i="7"/>
  <c r="AT45" i="7"/>
  <c r="AT44" i="7"/>
  <c r="AT43" i="7"/>
  <c r="L37" i="1"/>
  <c r="E37" i="1"/>
  <c r="D37" i="1"/>
  <c r="I37" i="1"/>
  <c r="G37" i="1"/>
  <c r="BD42" i="1"/>
  <c r="BD43" i="1"/>
  <c r="BD38" i="1"/>
  <c r="BD36" i="1"/>
  <c r="BD39" i="1"/>
  <c r="BD43" i="3"/>
  <c r="BD39" i="3"/>
  <c r="BD42" i="3"/>
  <c r="BD41" i="3"/>
  <c r="BD37" i="3"/>
  <c r="BD36" i="3"/>
  <c r="BD40" i="3"/>
  <c r="BD38" i="3"/>
  <c r="BD40" i="1"/>
  <c r="BD41" i="1"/>
  <c r="L28" i="10" l="1"/>
  <c r="I28" i="10"/>
  <c r="G28" i="10"/>
  <c r="E28" i="10"/>
  <c r="D28" i="10"/>
  <c r="L31" i="10"/>
  <c r="I31" i="10"/>
  <c r="G31" i="10"/>
  <c r="E31" i="10"/>
  <c r="D31" i="10"/>
  <c r="L29" i="10"/>
  <c r="I29" i="10"/>
  <c r="G29" i="10"/>
  <c r="E29" i="10"/>
  <c r="D29" i="10"/>
  <c r="L27" i="10"/>
  <c r="E27" i="10"/>
  <c r="G27" i="10"/>
  <c r="D27" i="10"/>
  <c r="I27" i="10"/>
  <c r="L30" i="10"/>
  <c r="I30" i="10"/>
  <c r="G30" i="10"/>
  <c r="E30" i="10"/>
  <c r="D30" i="10"/>
  <c r="L26" i="10"/>
  <c r="E26" i="10"/>
  <c r="G26" i="10"/>
  <c r="D26" i="10"/>
  <c r="I26" i="10"/>
  <c r="L32" i="10"/>
  <c r="I32" i="10"/>
  <c r="G32" i="10"/>
  <c r="E32" i="10"/>
  <c r="D32" i="10"/>
  <c r="L33" i="10"/>
  <c r="I33" i="10"/>
  <c r="G33" i="10"/>
  <c r="E33" i="10"/>
  <c r="D33" i="10"/>
  <c r="I43" i="7"/>
  <c r="G43" i="7"/>
  <c r="E43" i="7"/>
  <c r="D43" i="7"/>
  <c r="L43" i="7"/>
  <c r="L44" i="7"/>
  <c r="I44" i="7"/>
  <c r="E44" i="7"/>
  <c r="G44" i="7"/>
  <c r="D44" i="7"/>
  <c r="E45" i="7"/>
  <c r="L45" i="7"/>
  <c r="I45" i="7"/>
  <c r="G45" i="7"/>
  <c r="D45" i="7"/>
  <c r="L46" i="7"/>
  <c r="G46" i="7"/>
  <c r="E46" i="7"/>
  <c r="D46" i="7"/>
  <c r="I46" i="7"/>
  <c r="I41" i="7"/>
  <c r="G41" i="7"/>
  <c r="D41" i="7"/>
  <c r="E41" i="7"/>
  <c r="L41" i="7"/>
  <c r="D42" i="7"/>
  <c r="L42" i="7"/>
  <c r="I42" i="7"/>
  <c r="G42" i="7"/>
  <c r="E42" i="7"/>
  <c r="E40" i="3"/>
  <c r="I40" i="3"/>
  <c r="G40" i="3"/>
  <c r="D40" i="3"/>
  <c r="L40" i="3"/>
  <c r="D36" i="3"/>
  <c r="G36" i="3"/>
  <c r="E36" i="3"/>
  <c r="L36" i="3"/>
  <c r="I36" i="3"/>
  <c r="E42" i="1"/>
  <c r="I42" i="1"/>
  <c r="G42" i="1"/>
  <c r="D42" i="1"/>
  <c r="L42" i="1"/>
  <c r="L41" i="1"/>
  <c r="I41" i="1"/>
  <c r="G41" i="1"/>
  <c r="D41" i="1"/>
  <c r="E41" i="1"/>
  <c r="D39" i="3"/>
  <c r="L39" i="3"/>
  <c r="I39" i="3"/>
  <c r="G39" i="3"/>
  <c r="E39" i="3"/>
  <c r="L57" i="5"/>
  <c r="I57" i="5"/>
  <c r="G57" i="5"/>
  <c r="E57" i="5"/>
  <c r="L56" i="5"/>
  <c r="I56" i="5"/>
  <c r="G56" i="5"/>
  <c r="E56" i="5"/>
  <c r="G36" i="1"/>
  <c r="E36" i="1"/>
  <c r="L36" i="1"/>
  <c r="D36" i="1"/>
  <c r="I36" i="1"/>
  <c r="E38" i="1"/>
  <c r="D38" i="1"/>
  <c r="L38" i="1"/>
  <c r="I38" i="1"/>
  <c r="G38" i="1"/>
  <c r="G40" i="1"/>
  <c r="L40" i="1"/>
  <c r="I40" i="1"/>
  <c r="E40" i="1"/>
  <c r="D40" i="1"/>
  <c r="G43" i="3"/>
  <c r="L43" i="3"/>
  <c r="I43" i="3"/>
  <c r="E43" i="3"/>
  <c r="D43" i="3"/>
  <c r="I38" i="3"/>
  <c r="L38" i="3"/>
  <c r="E38" i="3"/>
  <c r="D38" i="3"/>
  <c r="G38" i="3"/>
  <c r="D39" i="1"/>
  <c r="I39" i="1"/>
  <c r="L39" i="1"/>
  <c r="G39" i="1"/>
  <c r="E39" i="1"/>
  <c r="L60" i="5"/>
  <c r="I60" i="5"/>
  <c r="G60" i="5"/>
  <c r="E60" i="5"/>
  <c r="E37" i="3"/>
  <c r="D37" i="3"/>
  <c r="I37" i="3"/>
  <c r="L37" i="3"/>
  <c r="G37" i="3"/>
  <c r="D43" i="1"/>
  <c r="I43" i="1"/>
  <c r="G43" i="1"/>
  <c r="E43" i="1"/>
  <c r="L43" i="1"/>
  <c r="I55" i="5"/>
  <c r="G55" i="5"/>
  <c r="E55" i="5"/>
  <c r="L55" i="5"/>
  <c r="E41" i="3"/>
  <c r="L41" i="3"/>
  <c r="I41" i="3"/>
  <c r="G41" i="3"/>
  <c r="D41" i="3"/>
  <c r="I59" i="5"/>
  <c r="G59" i="5"/>
  <c r="E59" i="5"/>
  <c r="L59" i="5"/>
  <c r="I42" i="3"/>
  <c r="D42" i="3"/>
  <c r="G42" i="3"/>
  <c r="E42" i="3"/>
  <c r="L42" i="3"/>
  <c r="E58" i="5"/>
  <c r="L58" i="5"/>
  <c r="I58" i="5"/>
  <c r="G58" i="5"/>
</calcChain>
</file>

<file path=xl/sharedStrings.xml><?xml version="1.0" encoding="utf-8"?>
<sst xmlns="http://schemas.openxmlformats.org/spreadsheetml/2006/main" count="967" uniqueCount="280">
  <si>
    <t>pořadové číslo - domácí</t>
  </si>
  <si>
    <t>pořadové číslo - hosté</t>
  </si>
  <si>
    <t>domácí</t>
  </si>
  <si>
    <t>hosté</t>
  </si>
  <si>
    <t>zápas odehrán ano/ne</t>
  </si>
  <si>
    <t>vítěz domácí/hosté</t>
  </si>
  <si>
    <t>body</t>
  </si>
  <si>
    <t>Z</t>
  </si>
  <si>
    <t>B</t>
  </si>
  <si>
    <t>BV</t>
  </si>
  <si>
    <t>BO</t>
  </si>
  <si>
    <t>R</t>
  </si>
  <si>
    <t>:</t>
  </si>
  <si>
    <t>TABULKA</t>
  </si>
  <si>
    <t>branky vstřelené</t>
  </si>
  <si>
    <t>branky obdržené</t>
  </si>
  <si>
    <t>rozdíl branek</t>
  </si>
  <si>
    <t>Skupina A</t>
  </si>
  <si>
    <t>počet zápasů</t>
  </si>
  <si>
    <t>karma</t>
  </si>
  <si>
    <t>Třeštice A</t>
  </si>
  <si>
    <t>Dlouhá Brtnice</t>
  </si>
  <si>
    <t>Sokol Brtnice</t>
  </si>
  <si>
    <t>Třebětice</t>
  </si>
  <si>
    <t>Stará Říše</t>
  </si>
  <si>
    <t>Urbanov</t>
  </si>
  <si>
    <t>Uvidíme</t>
  </si>
  <si>
    <t>HC Jindřichovice</t>
  </si>
  <si>
    <t>Skupina B</t>
  </si>
  <si>
    <t>Dream Team</t>
  </si>
  <si>
    <t>Borovná</t>
  </si>
  <si>
    <t>HC Vlci</t>
  </si>
  <si>
    <t>Hříšice</t>
  </si>
  <si>
    <t>Rezerva Dačice</t>
  </si>
  <si>
    <t>Třeštice B</t>
  </si>
  <si>
    <t>Červený Hrádek</t>
  </si>
  <si>
    <t>Vitamíni Konoro</t>
  </si>
  <si>
    <t>Bícy</t>
  </si>
  <si>
    <t>Hron Dačice</t>
  </si>
  <si>
    <t>Chlumec</t>
  </si>
  <si>
    <t>Mufroni</t>
  </si>
  <si>
    <t>Třešť</t>
  </si>
  <si>
    <t>Krahulčí</t>
  </si>
  <si>
    <t>Střelci branek domácí</t>
  </si>
  <si>
    <t>Střelci branek hosté</t>
  </si>
  <si>
    <t>Cech J. 3, Beran S. 2, Pavlas J. 2, Koreš Zb., Uhlíř A., Potěšil K., Poledna Vl., Holý L., Poledna Zd., Horák M.</t>
  </si>
  <si>
    <t>Ozorak J., Bartoň P.</t>
  </si>
  <si>
    <t>Slabý J. 6, Urbánek Zd. 4, Suchý L. 3, Růžička J. 3, Kříž M. 2, Novák T., Klímek A., Kret Zd., Tůma A.</t>
  </si>
  <si>
    <t>Brzek O., Dvořáček L.</t>
  </si>
  <si>
    <t>kontumačně</t>
  </si>
  <si>
    <t>Bastl P. 2, Zejda V. 2, Kříž M., Novák B.</t>
  </si>
  <si>
    <t>Kret Fr. 2, Jahoda J. 2, Novák P., Kret Zd., Kret Vl.</t>
  </si>
  <si>
    <t>Šalanda J. 4, Zlatuška D. 2, Kameník M., Chalupský K., Kadlec J., Doležal J., Tetour V.</t>
  </si>
  <si>
    <t>Urbánek M., Toufar M., Sedlák F.</t>
  </si>
  <si>
    <t>Mayer M. 6, Prášek J. 6, Fridrichovský J. 4, Svoboda F. 2, Hronek L., Holý L.</t>
  </si>
  <si>
    <t>Dvořák J. 2, Holý Vl., Kalášek T.</t>
  </si>
  <si>
    <t>Svoboda M. 3, Kadlec P. 2, Adamec Zd., Kadlec P.</t>
  </si>
  <si>
    <t xml:space="preserve">Lovětínský M. 5, Bouchner D. 3, Pešta J. 2, Hink J., Němec J., Bartoška P., </t>
  </si>
  <si>
    <t>Flégl M. 2, Daněk M.</t>
  </si>
  <si>
    <t>Pelej M., Švejda J., Hejda R., Kříž R.</t>
  </si>
  <si>
    <t>Neuvirt T., Leitkep V., Šteflíček O., Beseda R.</t>
  </si>
  <si>
    <t>Černoch R. 2, Šimek P., Krebs R.</t>
  </si>
  <si>
    <t>Kára L., Kočař O., Slavětínský L., Dvořák J.</t>
  </si>
  <si>
    <t>Kubernát M. 3, Federsel L., Vomastek P.</t>
  </si>
  <si>
    <t>Cech J. 2, Uhlíř A., Nerad L.</t>
  </si>
  <si>
    <t>Slabý J. 4, Růžička J., Suchý L., Vlček D., Štěpán D., Kříž M.</t>
  </si>
  <si>
    <t>Federsel L. 4, Procházka O. 2, Vlček P., Vomastek P.</t>
  </si>
  <si>
    <t>Ondráček M. 3, Jindra Zd. 2, Hauzar Zd. 2, Prokeš P., Jirků D.</t>
  </si>
  <si>
    <t>Novák D. 2, Šalanda J., Foitl M., Chalupský K., Kotačka V.</t>
  </si>
  <si>
    <t>Mareš Zb. 2, Boček M.</t>
  </si>
  <si>
    <t>Martinů Vl. 3, Pittner J., Brzek M., Ježek M., Pavlíček J.</t>
  </si>
  <si>
    <t>Brychta Zd.</t>
  </si>
  <si>
    <t>Novák P. 2, Pivoňka P., Kacetl J.</t>
  </si>
  <si>
    <r>
      <t xml:space="preserve">do konce utkání vyloučeni Tůma Aleš - DB a Pavlas Jakub - TR - </t>
    </r>
    <r>
      <rPr>
        <b/>
        <sz val="9"/>
        <color theme="1"/>
        <rFont val="Calibri"/>
        <family val="2"/>
        <charset val="238"/>
        <scheme val="minor"/>
      </rPr>
      <t>oba zákaz startu v dalším utkání</t>
    </r>
    <r>
      <rPr>
        <sz val="9"/>
        <color theme="1"/>
        <rFont val="Calibri"/>
        <family val="2"/>
        <charset val="238"/>
        <scheme val="minor"/>
      </rPr>
      <t xml:space="preserve"> (viz propozice turnaje)</t>
    </r>
  </si>
  <si>
    <t>Trojan J. 4, Štěpán D. 3, Fabeš Zd. 2, Vlček Zd. 2, Kříž B., Kasáček P.</t>
  </si>
  <si>
    <t>Komůrka T., Toufar M., Hlůšek J.</t>
  </si>
  <si>
    <t>Bouchner D. 3, Bartušek L., Bartoška P., Lovětínský M., Prášek J.</t>
  </si>
  <si>
    <t>Bican H.</t>
  </si>
  <si>
    <t>Vomastek P. 3, Čurda V., Kříž M., Hybášek J., Federsel L.</t>
  </si>
  <si>
    <t>Houdek V. 3, Adamec Zd. 2</t>
  </si>
  <si>
    <t>Kubelka M. 2, Uhlíř M., Kotrba J., Zažímal J., Pátek M.</t>
  </si>
  <si>
    <t>Bastl P. 3, Jánský R., Novák B.</t>
  </si>
  <si>
    <t>Hronek L., Chňapek J.</t>
  </si>
  <si>
    <t>Stejskal J., Stejskal L., Leitkep M.</t>
  </si>
  <si>
    <t>Martinů Vl., Pelej M., Kříž R., Liščák M.</t>
  </si>
  <si>
    <t>Vomastek P., Kubernát M., Kříž M., Vlček P., Svoboda M.</t>
  </si>
  <si>
    <t>Daněk M. 5, Staněk Vl. 2, Hlaváček Fr.</t>
  </si>
  <si>
    <t>Lovětínský M. 2, Bouchner D. 2, Kubík P., Prášek J., Dobiáš Š.</t>
  </si>
  <si>
    <t>Bastl P. 6, Novák B. 3, Jánský R. 2, Kříž B. 2, Chvátal P., Švarc P.</t>
  </si>
  <si>
    <t>Polívka M. 2, Chvátal P. 2, Dvořáček L. 2, Remeš M.</t>
  </si>
  <si>
    <t>Kret Fr. 3, Mareček M. 2</t>
  </si>
  <si>
    <t>Kubelka M. 2, Pospíchal D. 2, Uhlíř M., Kadlec M., Podolský M.</t>
  </si>
  <si>
    <t>Kubelka M. 2, Kotrba J. 2, Pospíchal D., Zažímal J.</t>
  </si>
  <si>
    <t>Nerad J., Polívka M.</t>
  </si>
  <si>
    <t>Stejskal J. 2, Leitkep M. 2, Leitkep M.</t>
  </si>
  <si>
    <t>Štěpán D., Kříž B.</t>
  </si>
  <si>
    <t>Novák P. 2, Šimek P.</t>
  </si>
  <si>
    <t>Hronek L. 2</t>
  </si>
  <si>
    <t>Chromý L. 2, Mayer M., Diviš J., Chňapek J.</t>
  </si>
  <si>
    <t>Svoboda M., Petříček M., Fabeš Zd., Janák L., Vlček Zd.</t>
  </si>
  <si>
    <t>Antoň Š.</t>
  </si>
  <si>
    <t>Bartušek L. 4, Bartušek J. 2, Prášek J., Lovětínský D., Němec J., Hink J.</t>
  </si>
  <si>
    <t>Zlatuška J. 2, Dvořák J., Novák M., Svoboda L., Navrátil M.</t>
  </si>
  <si>
    <t>Švejda J. 2, Martinů Vl., Ježek M.</t>
  </si>
  <si>
    <t>Staněk Vl. 2, Daněk M.</t>
  </si>
  <si>
    <t>Houdek V. 4, Adamec Zd. 2, Svoboda M.</t>
  </si>
  <si>
    <t>Koreš Zb. 4, Beran S. 3, Nerad L., Poledna Vl., Horák M., Holý L.</t>
  </si>
  <si>
    <t>Kříž B., Novák V.</t>
  </si>
  <si>
    <t>Ondráček M. 4, Martinů Vl. st. 3, Kubát Zd. 3, Ježek M. 2, Toman L., Prokeš P.</t>
  </si>
  <si>
    <t>Blažek T., Leitkep M., Hofbauer M., Stejskal J., Leitkep M.</t>
  </si>
  <si>
    <t>Kříž R. 2, Kubelka R., Martinů Vl., Prokeš P., Ježek M., Chalupa M.</t>
  </si>
  <si>
    <t>Vomastek P., Vondrák R., Janák J., Svoboda M.</t>
  </si>
  <si>
    <t>Vrbka K., Ozorak J.</t>
  </si>
  <si>
    <t>Pokorný P. 3, Zažímal J. 3, Podolský M. 2, Uhlíř M. 2, Šuta M.</t>
  </si>
  <si>
    <t>Kubík P. 2, Lovětínský M. 2, Široký J., Němec J., Lovětínský D.</t>
  </si>
  <si>
    <t>Slavětínský L. 2, Zlatuška J. 2, Kára L., Kalášek T., Svoboda L.</t>
  </si>
  <si>
    <t>Nosek M., Štokr M., Štěrba J., Remeš M.</t>
  </si>
  <si>
    <t>Mareček M. 3, Kret Fr. 3, Pivoňka P. 2, Volfšic J., Novák P., Kacetl J., Novotný K.</t>
  </si>
  <si>
    <t>Vávrů R. 2, Novák B., Bastl P.</t>
  </si>
  <si>
    <t>Slabý J. 4, Vlček D. 2, Kříž M.</t>
  </si>
  <si>
    <t xml:space="preserve">Zlatuška D. 3, Šalanda J. 3, Novák D. 2, Kadlec J. 2, Pavlíček D. 2, Kameník M., Foitl M., </t>
  </si>
  <si>
    <t>Burda A. 2</t>
  </si>
  <si>
    <t>Smetana M. 2, Kříž B., Kasáček P.</t>
  </si>
  <si>
    <t>Šimek P. 2, Hejda 2, Dvořák, Tesař, Černoch</t>
  </si>
  <si>
    <t>Stejskal J., Doskočil L.</t>
  </si>
  <si>
    <t>Novák D. 3, Tetour V. 2, Kadlec J. 2, Kameník M., Pavlíček D., Peltán L., Šalanda J.</t>
  </si>
  <si>
    <t>Hošek R. 2, Kočař O., Dvořák J., Kalášek T., Slavětínský L., Navrátil M., Čech J.</t>
  </si>
  <si>
    <t>Boček M. 2, Houdek V., Adamec Zd., Kadlec P., Mareš Zb.</t>
  </si>
  <si>
    <t>Vomastek P. 2, Vondrák R., Kubernát M., Federsel L.</t>
  </si>
  <si>
    <t>Lovětínský M. 2, Bouchner D. 2, Pešta J. 2, Rod L. 2, Bartušek L., Lovětínský D., Široký J., Maryška M., Němec J.</t>
  </si>
  <si>
    <t>Pejcl J. ml. 3, Svoboda L., Štibich J., Doležal V.</t>
  </si>
  <si>
    <t>Špaček P. 2, Ježek M. 2, Prokeš P. 2, Martinů Vl.</t>
  </si>
  <si>
    <t>do konce utkání vyloučen Daněk M. - CHL</t>
  </si>
  <si>
    <t>Slabý J. 3, Suchý L. 2, Lupač J. 2, Růžička J. 2, Kříž M. 2, Štěpán D., Vlček D., Novák M., Tůma A.</t>
  </si>
  <si>
    <t>Báňa M., Svoboda J., Martinů P.</t>
  </si>
  <si>
    <t>Kret Fr. 5, Nesiba Zd.</t>
  </si>
  <si>
    <t>Ohnsorg R. 3, Potěšil K. 2, Poledna Zd., Cech J., Horák M., Uhlíř A.</t>
  </si>
  <si>
    <t>Vlčan P.</t>
  </si>
  <si>
    <t>Kubát Zd. 4, Martinů Vl. ml. 3, Jindra Zd. 3, Jirků D. 2, Martinů Vl. st. 2, Prokeš P., Ježek M.</t>
  </si>
  <si>
    <t>Koláček P. 2, Tesař V.</t>
  </si>
  <si>
    <t>Jindra Zd. 3, Kubát Zd. 3, Martinů Vl. ml., Toman L.</t>
  </si>
  <si>
    <t>Flégl M. 3, Zejda T. 3, Štolhof Zd., Bican H., Jordánek P.</t>
  </si>
  <si>
    <t>Kočař O., Zlatuška J.</t>
  </si>
  <si>
    <t>do konce utkání vyloučen Smejkal L. - HR</t>
  </si>
  <si>
    <t>Kočař O. 4, Slavětínský L. 2, Soukup J., Dvořák J., Zlatuška J.</t>
  </si>
  <si>
    <t>Janák J.</t>
  </si>
  <si>
    <t>Houdek V. 3, Adamec Zd., Svoboda M.</t>
  </si>
  <si>
    <t>Švejda J. 3, Prokeš P. 3, Ježek M., Pittner J., Martinů Vl.</t>
  </si>
  <si>
    <t>Toufar M., Vlčan P., Burda A.</t>
  </si>
  <si>
    <t>Stejskal J. 2, Zamazal R., Beseda R., Doskočil L., Hofbauer M., Leitkep M.</t>
  </si>
  <si>
    <t>Zlatuška D., Kadlec J., Pavlíček D., Doležal J.</t>
  </si>
  <si>
    <t>Novák P.</t>
  </si>
  <si>
    <t>Lovětínský D. 3, Dobiáš Š. 3, Bartušek L. 2, Hink J. 2,  Chromý P. 2, Němec J., Kubík P.</t>
  </si>
  <si>
    <t>Přibyl M. 2, Bican H., Štibich J.</t>
  </si>
  <si>
    <t>Martinů T. 3, Vrbka J., Martinů P., Svoboda J., Vrbka K.</t>
  </si>
  <si>
    <t>Chvátal P. 5, Kudláček D., Brzek O.</t>
  </si>
  <si>
    <t>Vomastek P. 2, Beneš M., Kubernát M., Vondrák R.</t>
  </si>
  <si>
    <t>Houdek V. 3, Adamec Zd.</t>
  </si>
  <si>
    <t>Svoboda L. 2, Štolhof Zd. 2, Pejcl J. ml., Doležal V., Bican H., Flégl M.</t>
  </si>
  <si>
    <t>Kočař O. 2, Zlatuška J. 2, Holý Vl. 2, Navrátil M.</t>
  </si>
  <si>
    <t>Beran S. 2, Koreš Zb. 2, Růžička L. 2</t>
  </si>
  <si>
    <t>Pospíchal D., Berka J., Zažímal J., Podolský M.</t>
  </si>
  <si>
    <t>do konce utkání vyloučeni Cech Jaroslav - TR a Kadlec Martin - UR</t>
  </si>
  <si>
    <t>Hauzar L. 5, Ondráček M. 3, Hauzar Zd. 3, Kubát Zd. 2, Martinů Vl. st. 2, Jirků D.</t>
  </si>
  <si>
    <t>Bláha T.</t>
  </si>
  <si>
    <t>Švejda J., Liščák M.</t>
  </si>
  <si>
    <t>Hink J. 2, Kubík P. 2, Bartušek L. 2, Chromý P. 2, Bartoška P., Lovětínský M., Nosek I., Maryška M., Lovětínský D.</t>
  </si>
  <si>
    <t>Šimek P. 2, Dvořák P. 2, Novák Zb. 2, Horký J. 2, Hejda J.</t>
  </si>
  <si>
    <t>Toufar M. 2, Fabián L., Semerád J., Peš M., Urbánek M.</t>
  </si>
  <si>
    <t>Již odehraná utkání ze skupin A a B:</t>
  </si>
  <si>
    <t>Utkání mezi skupinami A a B</t>
  </si>
  <si>
    <t>Smejkal L. 2</t>
  </si>
  <si>
    <t>Štolhof Zd. 2, Daněk M. 2, Bican H., Flégl M., Staněk Vl., Habr P., Svoboda L.</t>
  </si>
  <si>
    <t>Čeloud R.</t>
  </si>
  <si>
    <t>Bartušek L. 4, Bartoška P. 2, Rod L. 2, Lovětínský M. 2, Kubík P., Lovětínský D., Hink J.</t>
  </si>
  <si>
    <t>Novák B. 2, Švarc P. 2, Vávrů R. 2, Plachý K., Bastl J., Bastl P.</t>
  </si>
  <si>
    <t>Křikava M., Brychta Zd., Bartoň P., Ozorak J.</t>
  </si>
  <si>
    <t>Pospíchal D., Pokorný P., Zažímal J.</t>
  </si>
  <si>
    <t>Slabý J. 2, Štěpán D. 2, Tůma A. 2, Růžička J. 2, Kříž M.</t>
  </si>
  <si>
    <t>Lukšů Zd., Holý L.</t>
  </si>
  <si>
    <t>Kameník M. 2, Novák D., Špinar Zd., Zlatuška D., Kadlec J.</t>
  </si>
  <si>
    <t>Slavětínský L., Kružík M., Šmahel M.</t>
  </si>
  <si>
    <t>Prokeš P., Ježek M., Švejda J., Liščák M., Kubelka R., Pittner J.</t>
  </si>
  <si>
    <t>Brzek O.</t>
  </si>
  <si>
    <t>Uhlíř A. 5, Nerad L. 3, Poledna Vl. 2, Potěšil K., Horák M., Koreš Zb., Václavek P., Gregor J.</t>
  </si>
  <si>
    <t>Pospíchal T., Trojan J.</t>
  </si>
  <si>
    <t>Kubát Zd. 4, Ondráček M. 4, Ježek M. 2, Hauzar Zd., Jirků D.</t>
  </si>
  <si>
    <t>Neuvirt M., Svoboda L., Flégl M.</t>
  </si>
  <si>
    <t>Houdek V. 3, Boček M., Kadlec P., Šeba J.</t>
  </si>
  <si>
    <t>Liščák M. 2, Kříž P. 2, Pelej M., Pavlíček J., Prokeš P., Derganz Zd., Ježek M., Švejda J.</t>
  </si>
  <si>
    <t xml:space="preserve">Vomastek P. 2, Vlček P., </t>
  </si>
  <si>
    <t>Kubík P. 2, Lovětínský D. 2, Bouchner D., Lovětínský M., Němec J., Haberl A.</t>
  </si>
  <si>
    <t>TABULKA 2.ligy včetně zápasů ze skupin A a B</t>
  </si>
  <si>
    <t>TABULKA 1. ligy včetně vzájemných zápasů ze skupin A a B</t>
  </si>
  <si>
    <t>Poukar V., Kubelka M., Šuta J., Pospíchal D., Zažímal J.</t>
  </si>
  <si>
    <t>Hauzar Zd. 3, Kubát Zd. 2, Ondráček M. 2, Jindra Zd. 2, Jirků D., Prokeš P., Martinů V. st.</t>
  </si>
  <si>
    <t>Cech J. 2, Ohnsorg R. 2, Václavek P., Poledna Vl.</t>
  </si>
  <si>
    <t>Foitl M., Zlatuška D., Novák D.</t>
  </si>
  <si>
    <t>Šeda A. 2, Brzek O., Remeš M., Štokr M.</t>
  </si>
  <si>
    <t>Blažek T. 2, Neuvirt T., Hofbauer M., Leitkep M., Leitkep V.</t>
  </si>
  <si>
    <t>Kuřítko J. 3, Lupač J. 2, Vlček D. 2, Suchý L., Tůma A., Kříž M., Urbánek Zd.</t>
  </si>
  <si>
    <t>Skála M. 2, Velička T., Beníček O.</t>
  </si>
  <si>
    <t>Mezera P. 5, Popelář L. 4, Mareček M. 2, Kret Fr. 2, Blecha M. 2, Novotný K.</t>
  </si>
  <si>
    <t>Hlůšek J.</t>
  </si>
  <si>
    <t>Martinů T. 3, Stehlík M. 2, Brychta Zd.</t>
  </si>
  <si>
    <t>Chňapek J. 4, Pospíchal Zd. 2, Kodys M., Matějka Vl., Lukšů Zd., Svoboda Zd., Bláha T.</t>
  </si>
  <si>
    <t>Ondráček M. 3, Kubát Zd., Ježek M., Taras R., Toman L., Prokeš P.</t>
  </si>
  <si>
    <t>Ohnsorg R. 2, Cech J. 2, Václavek P.</t>
  </si>
  <si>
    <t>Švarc P. 3, Kelbler M. 2, Bastl P. 2, Chvátal P., Novák B.</t>
  </si>
  <si>
    <t>Smetana M. 2, Cech J., Lupač P.</t>
  </si>
  <si>
    <t>O umístění 1. - 3. místo:</t>
  </si>
  <si>
    <t>TABULKA Veteránské ligy - základní část</t>
  </si>
  <si>
    <t>O umístění 4. - 6. místo:</t>
  </si>
  <si>
    <t>TABULKA Veteránské ligy - celkové umístění</t>
  </si>
  <si>
    <t>Základní část:</t>
  </si>
  <si>
    <t>D</t>
  </si>
  <si>
    <t>Adamec Zd. 2, Antoň Šť. 2, Houdek V., Venkrbec M.</t>
  </si>
  <si>
    <t>Vomastek P. 2, Krejča V., Federsel L.</t>
  </si>
  <si>
    <t>Chalupa M., Švejda J.</t>
  </si>
  <si>
    <t>Daněk M.</t>
  </si>
  <si>
    <t>Horký J. 2, Beníček O., Cicák J., Cvek M., Pecha J.</t>
  </si>
  <si>
    <t>Berka J. 2, Pospíchal D.</t>
  </si>
  <si>
    <t>do konce utkání vyloučen Stejskal Jiří - HR</t>
  </si>
  <si>
    <t>Zlatuška D. 3, Kotačka V. 2</t>
  </si>
  <si>
    <t>Slabý J. 2, Štěpán D., Tůma A.</t>
  </si>
  <si>
    <t>Škoda Zd., Blažek T., Kunovský O., Leitkep M., Urbanec L.</t>
  </si>
  <si>
    <t>Bartoň P. 2, Brychta Zd.</t>
  </si>
  <si>
    <t>Chromý L., Chňapek J., Matějka Vl.</t>
  </si>
  <si>
    <t>Chvátal P. 3, Krejčí P., Kudláček D.</t>
  </si>
  <si>
    <t>H</t>
  </si>
  <si>
    <t>Vomastek P., Čurda Vl., Vávra M., Smejkal L.</t>
  </si>
  <si>
    <t>Holý Vl. 2, Blaško D. 2, Slavětínský L., Dvořák J.</t>
  </si>
  <si>
    <t>Beran S. 3, Horák M. 3, Nerad L. 3, Koreš Zb. 3, Ohnsorg R., Uhlíř A., Potěšil K.</t>
  </si>
  <si>
    <t>Šimek P.</t>
  </si>
  <si>
    <t>Štěpán D. 2, Lupač P. 2, Smetana M., Vlček Zd.</t>
  </si>
  <si>
    <t>Pivonka P. 3, Popelář L. 3, Novák P., Volfšic J.</t>
  </si>
  <si>
    <t>Burda A., Toufar M.</t>
  </si>
  <si>
    <t>Plachý P. 2, Jánský R. 2, Novák B. 2, Chvátal P. 2, Kříž B., Bastl P., Bastl J.</t>
  </si>
  <si>
    <t>Tatíček T. 2, Pátek M., Zažímal J.</t>
  </si>
  <si>
    <t>Novák D. 3, Šalanda J. 2, Foitl M.</t>
  </si>
  <si>
    <t>Tůma A. 3, Vlček D. 2, Kříž M., Štěpán D.</t>
  </si>
  <si>
    <t>Kubát Zd. 5, Jindra Zd., Ondráček M., Prokeš P., Toman L., Jirků D., Šindelář J.</t>
  </si>
  <si>
    <t>Daněk M. 2, Svoboda L., Štolhof Zd.</t>
  </si>
  <si>
    <t>Prášek J. 3, Bouchner D., Bouchner L.</t>
  </si>
  <si>
    <t>Štěrba J., Chvátal P.</t>
  </si>
  <si>
    <t>Smetana M. 2, Cech J., Lupač P., Krejča V., Kříž B.</t>
  </si>
  <si>
    <t>Blaško K. 2, Kára L., Kočař O.</t>
  </si>
  <si>
    <t>Svoboda M. 2, Boček M., Houdek V.</t>
  </si>
  <si>
    <t>Minitabulka týmů na 2 až 4 místě (vzájemné zápasy šedě vyznačeny)</t>
  </si>
  <si>
    <t>o pořadí na 3. místě podle článku 3.3.3. propozic turnaje rozhodlo pravidlo, že při stejném rozdílu ve skóre ze vzájemných utkání, rozhoduje vyšší počet vstřelených branek z těchto vzájemných utkání</t>
  </si>
  <si>
    <t>TABULKA 1. ligy - celkové umístění</t>
  </si>
  <si>
    <t>Novák V., Vávrů R., Kelbler M.</t>
  </si>
  <si>
    <t>Neuvirt T. 3, Stejskal J. 2</t>
  </si>
  <si>
    <t>Lovětínský M. 3, Bouchner D. 3, Lovětínský D. 2, Bartoška P. 2, Pešta J., Chromý P., Bouchner L.</t>
  </si>
  <si>
    <t>Kubelka R. 2, Hejda R.</t>
  </si>
  <si>
    <t>Ozorak J. 4, Brychta Zd. 2, Šilhavý A., Bartoň P., Martinů P., Vrbka K.</t>
  </si>
  <si>
    <t>Toufar M., Hanzal M., Komůrka T.</t>
  </si>
  <si>
    <t>Kret Fr. 2, Pivonka P., Novotný K., Mareček M.</t>
  </si>
  <si>
    <t>Mayer M., Hronek L.</t>
  </si>
  <si>
    <t>Semerád J., Štěpánek M., Schoffer D., Burda A., Sedlák J.</t>
  </si>
  <si>
    <t>Štokr M. 2, Dvořáček L., Navrátil M., Máca P., Brzek O.</t>
  </si>
  <si>
    <t>Skála M. 2, Hejda J., Bártů Zb., Černoch R.</t>
  </si>
  <si>
    <t>Pospíchal D. 2, Berka J., Zažímal J., Pátek M., Podolský M., Leupold L.</t>
  </si>
  <si>
    <t>Urbánek Zd. 2, Slabý J.</t>
  </si>
  <si>
    <t>Koreš Zb. 4, Ohnsorg R. 3, Beran S., Václavek P., Uhlíř A.</t>
  </si>
  <si>
    <t>Berka J. 4, Kotrba J., Uhlíř M., Pospíchal D.</t>
  </si>
  <si>
    <t>Šalanda J. 3, Peltán L., Kameník M., Kotačka V., Pavlíček D., Zlatuška D.</t>
  </si>
  <si>
    <t>Cech J., Štěpnička L.</t>
  </si>
  <si>
    <t>Stehlík M. 2, Svoboda J., Martinů P., Báňa M.</t>
  </si>
  <si>
    <t>Uhlíř A. 2, Pavlas J. 2, Beran S., Ohnsorg R., Koreš Zb., Gregor J.</t>
  </si>
  <si>
    <t>Kubát Zd. 3, Prokeš P., Ondráček M., Hauzar L.</t>
  </si>
  <si>
    <t>Mayer M. 2, Číhal M., Prášek J., Bláha T.</t>
  </si>
  <si>
    <t>Bastl J. 2, Bastl P., Plachý P., Zejda V., Novák B., Vávrů R.</t>
  </si>
  <si>
    <t>Vzájemné zápasy na místech 4. až 7.</t>
  </si>
  <si>
    <t>Minitabulka týmů na 4. až 7. místě</t>
  </si>
  <si>
    <t>Novák D. 2, Zlatuška D., Špinar Zd., Šalanda J.</t>
  </si>
  <si>
    <t>Šimek P. 4, Cvek M., Svoboda Zb., Hejda J., Bártů Zb.</t>
  </si>
  <si>
    <t>Ondráček M. 3, Kubát Zd. 2, Šindelář J., Toman L., Martinů Zuzana, Jindra Zd.</t>
  </si>
  <si>
    <t>Štěpán D. 2, Slabý J. 2, Tůma A., Růžička J.</t>
  </si>
  <si>
    <t>Kret Fr. 3, Pivonka P., Jahoda 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</si>
</sst>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rial"/>
    </font>
    <font>
      <b/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i/>
      <sz val="9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ajor"/>
    </font>
    <font>
      <b/>
      <sz val="8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7030A0"/>
        <bgColor rgb="FF7030A0"/>
      </patternFill>
    </fill>
    <fill>
      <patternFill patternType="solid">
        <fgColor rgb="FFFF0000"/>
        <bgColor rgb="FFFF0000"/>
      </patternFill>
    </fill>
    <fill>
      <patternFill patternType="solid">
        <fgColor rgb="FF00B0F0"/>
        <bgColor rgb="FF00B0F0"/>
      </patternFill>
    </fill>
    <fill>
      <patternFill patternType="solid">
        <fgColor rgb="FFFFC000"/>
        <bgColor rgb="FFFFC000"/>
      </patternFill>
    </fill>
    <fill>
      <patternFill patternType="solid">
        <fgColor rgb="FF0070C0"/>
        <bgColor rgb="FF0070C0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7">
    <xf numFmtId="0" fontId="0" fillId="0" borderId="0" xfId="0" applyFont="1" applyAlignment="1"/>
    <xf numFmtId="0" fontId="1" fillId="0" borderId="0" xfId="0" applyFont="1" applyAlignment="1">
      <alignment horizontal="center" textRotation="90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textRotation="90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/>
    <xf numFmtId="1" fontId="3" fillId="0" borderId="0" xfId="0" applyNumberFormat="1" applyFont="1" applyAlignment="1">
      <alignment horizontal="center"/>
    </xf>
    <xf numFmtId="0" fontId="3" fillId="0" borderId="6" xfId="0" applyFont="1" applyBorder="1"/>
    <xf numFmtId="0" fontId="2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0" xfId="0" applyFont="1"/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3" fillId="0" borderId="0" xfId="0" applyNumberFormat="1" applyFont="1"/>
    <xf numFmtId="1" fontId="3" fillId="0" borderId="0" xfId="0" applyNumberFormat="1" applyFont="1" applyAlignment="1">
      <alignment horizontal="left"/>
    </xf>
    <xf numFmtId="1" fontId="3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/>
    <xf numFmtId="1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8" xfId="0" applyNumberFormat="1" applyFont="1" applyBorder="1"/>
    <xf numFmtId="1" fontId="3" fillId="0" borderId="8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3" fontId="3" fillId="0" borderId="0" xfId="0" applyNumberFormat="1" applyFont="1"/>
    <xf numFmtId="0" fontId="6" fillId="0" borderId="0" xfId="0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8" fillId="0" borderId="0" xfId="0" applyFont="1" applyAlignment="1">
      <alignment horizontal="center" textRotation="90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textRotation="90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textRotation="90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textRotation="90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1" fontId="9" fillId="0" borderId="7" xfId="0" applyNumberFormat="1" applyFont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" fontId="7" fillId="0" borderId="0" xfId="0" applyNumberFormat="1" applyFont="1" applyAlignment="1">
      <alignment vertical="center" wrapText="1"/>
    </xf>
    <xf numFmtId="1" fontId="7" fillId="0" borderId="0" xfId="0" applyNumberFormat="1" applyFont="1" applyAlignment="1">
      <alignment horizontal="left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1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vertical="center" wrapText="1"/>
    </xf>
    <xf numFmtId="1" fontId="7" fillId="0" borderId="8" xfId="0" applyNumberFormat="1" applyFont="1" applyBorder="1" applyAlignment="1">
      <alignment horizontal="left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10" xfId="0" applyFont="1" applyBorder="1"/>
    <xf numFmtId="0" fontId="10" fillId="0" borderId="11" xfId="0" applyFont="1" applyBorder="1"/>
    <xf numFmtId="0" fontId="10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7" fillId="0" borderId="13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7" fillId="0" borderId="4" xfId="0" applyNumberFormat="1" applyFont="1" applyBorder="1"/>
    <xf numFmtId="1" fontId="7" fillId="0" borderId="4" xfId="0" applyNumberFormat="1" applyFont="1" applyBorder="1" applyAlignment="1">
      <alignment horizontal="left"/>
    </xf>
    <xf numFmtId="1" fontId="7" fillId="0" borderId="14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7" fillId="0" borderId="16" xfId="0" applyFont="1" applyBorder="1"/>
    <xf numFmtId="1" fontId="7" fillId="0" borderId="16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" fontId="7" fillId="0" borderId="16" xfId="0" applyNumberFormat="1" applyFont="1" applyBorder="1"/>
    <xf numFmtId="1" fontId="7" fillId="0" borderId="16" xfId="0" applyNumberFormat="1" applyFont="1" applyBorder="1" applyAlignment="1">
      <alignment horizontal="left"/>
    </xf>
    <xf numFmtId="1" fontId="7" fillId="0" borderId="17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" fontId="3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7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0" fontId="7" fillId="6" borderId="4" xfId="0" applyFont="1" applyFill="1" applyBorder="1" applyAlignment="1">
      <alignment vertical="center"/>
    </xf>
    <xf numFmtId="0" fontId="7" fillId="9" borderId="4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8" borderId="4" xfId="0" applyFont="1" applyFill="1" applyBorder="1" applyAlignment="1">
      <alignment vertical="center"/>
    </xf>
    <xf numFmtId="0" fontId="7" fillId="7" borderId="4" xfId="0" applyFont="1" applyFill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2" fillId="10" borderId="0" xfId="0" applyFont="1" applyFill="1" applyAlignment="1">
      <alignment vertical="center"/>
    </xf>
    <xf numFmtId="0" fontId="2" fillId="10" borderId="0" xfId="0" applyFont="1" applyFill="1" applyAlignment="1">
      <alignment horizontal="center" vertical="center" wrapText="1"/>
    </xf>
    <xf numFmtId="0" fontId="2" fillId="10" borderId="0" xfId="0" applyFont="1" applyFill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vertical="center" wrapText="1"/>
    </xf>
    <xf numFmtId="1" fontId="7" fillId="0" borderId="4" xfId="0" applyNumberFormat="1" applyFont="1" applyBorder="1" applyAlignment="1">
      <alignment horizontal="left" vertical="center" wrapText="1"/>
    </xf>
    <xf numFmtId="1" fontId="7" fillId="0" borderId="14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1" fontId="7" fillId="0" borderId="16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" fontId="7" fillId="0" borderId="16" xfId="0" applyNumberFormat="1" applyFont="1" applyBorder="1" applyAlignment="1">
      <alignment vertical="center" wrapText="1"/>
    </xf>
    <xf numFmtId="1" fontId="7" fillId="0" borderId="16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11" borderId="4" xfId="0" applyFont="1" applyFill="1" applyBorder="1" applyAlignment="1">
      <alignment horizontal="center" vertical="center"/>
    </xf>
    <xf numFmtId="0" fontId="15" fillId="12" borderId="0" xfId="0" applyFont="1" applyFill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0" fontId="15" fillId="13" borderId="4" xfId="0" applyFont="1" applyFill="1" applyBorder="1" applyAlignment="1">
      <alignment horizontal="center" vertical="center"/>
    </xf>
    <xf numFmtId="0" fontId="15" fillId="14" borderId="0" xfId="0" applyFont="1" applyFill="1" applyAlignment="1">
      <alignment horizontal="center" vertical="center"/>
    </xf>
    <xf numFmtId="0" fontId="15" fillId="15" borderId="0" xfId="0" applyFont="1" applyFill="1" applyAlignment="1">
      <alignment horizontal="center" vertical="center"/>
    </xf>
    <xf numFmtId="0" fontId="15" fillId="16" borderId="0" xfId="0" applyFont="1" applyFill="1" applyAlignment="1">
      <alignment horizontal="center" vertical="center"/>
    </xf>
    <xf numFmtId="0" fontId="15" fillId="17" borderId="0" xfId="0" applyFont="1" applyFill="1" applyAlignment="1">
      <alignment horizontal="center" vertical="center"/>
    </xf>
    <xf numFmtId="1" fontId="16" fillId="0" borderId="18" xfId="0" applyNumberFormat="1" applyFont="1" applyBorder="1" applyAlignment="1"/>
    <xf numFmtId="1" fontId="16" fillId="0" borderId="19" xfId="0" applyNumberFormat="1" applyFont="1" applyBorder="1" applyAlignment="1"/>
    <xf numFmtId="1" fontId="16" fillId="0" borderId="20" xfId="0" applyNumberFormat="1" applyFont="1" applyBorder="1" applyAlignment="1"/>
    <xf numFmtId="0" fontId="0" fillId="0" borderId="4" xfId="0" applyFont="1" applyBorder="1" applyAlignment="1"/>
    <xf numFmtId="0" fontId="5" fillId="0" borderId="11" xfId="0" applyFont="1" applyBorder="1"/>
    <xf numFmtId="0" fontId="5" fillId="0" borderId="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1" fontId="5" fillId="0" borderId="5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21" xfId="0" applyFont="1" applyBorder="1" applyAlignment="1">
      <alignment horizontal="center"/>
    </xf>
    <xf numFmtId="0" fontId="7" fillId="0" borderId="22" xfId="0" applyFont="1" applyBorder="1"/>
    <xf numFmtId="1" fontId="7" fillId="0" borderId="22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1" fontId="7" fillId="0" borderId="22" xfId="0" applyNumberFormat="1" applyFont="1" applyBorder="1"/>
    <xf numFmtId="1" fontId="7" fillId="0" borderId="22" xfId="0" applyNumberFormat="1" applyFont="1" applyBorder="1" applyAlignment="1">
      <alignment horizontal="left"/>
    </xf>
    <xf numFmtId="1" fontId="7" fillId="0" borderId="23" xfId="0" applyNumberFormat="1" applyFont="1" applyBorder="1" applyAlignment="1">
      <alignment horizontal="center"/>
    </xf>
    <xf numFmtId="0" fontId="7" fillId="0" borderId="21" xfId="0" applyFont="1" applyBorder="1"/>
    <xf numFmtId="0" fontId="7" fillId="0" borderId="22" xfId="0" applyFont="1" applyBorder="1" applyAlignment="1">
      <alignment horizontal="left"/>
    </xf>
    <xf numFmtId="0" fontId="7" fillId="0" borderId="23" xfId="0" applyFont="1" applyBorder="1" applyAlignment="1">
      <alignment horizontal="center"/>
    </xf>
    <xf numFmtId="0" fontId="7" fillId="18" borderId="0" xfId="0" applyFont="1" applyFill="1" applyAlignment="1">
      <alignment vertical="center" wrapText="1"/>
    </xf>
    <xf numFmtId="0" fontId="7" fillId="18" borderId="0" xfId="0" applyFont="1" applyFill="1" applyAlignment="1">
      <alignment horizontal="center" vertical="center" wrapText="1"/>
    </xf>
    <xf numFmtId="0" fontId="10" fillId="18" borderId="0" xfId="0" applyFont="1" applyFill="1" applyAlignment="1">
      <alignment vertical="center" wrapText="1"/>
    </xf>
    <xf numFmtId="0" fontId="10" fillId="18" borderId="0" xfId="0" applyFont="1" applyFill="1" applyAlignment="1">
      <alignment horizontal="center" vertical="center" wrapText="1"/>
    </xf>
    <xf numFmtId="0" fontId="10" fillId="18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18" borderId="24" xfId="0" applyFont="1" applyFill="1" applyBorder="1" applyAlignment="1">
      <alignment vertical="center" wrapText="1"/>
    </xf>
    <xf numFmtId="0" fontId="5" fillId="18" borderId="24" xfId="0" applyFont="1" applyFill="1" applyBorder="1" applyAlignment="1">
      <alignment vertical="center"/>
    </xf>
    <xf numFmtId="0" fontId="5" fillId="18" borderId="24" xfId="0" applyFont="1" applyFill="1" applyBorder="1" applyAlignment="1">
      <alignment horizontal="center" vertical="center" wrapText="1"/>
    </xf>
    <xf numFmtId="0" fontId="5" fillId="18" borderId="24" xfId="0" applyFont="1" applyFill="1" applyBorder="1" applyAlignment="1">
      <alignment horizontal="left" vertical="center" wrapText="1"/>
    </xf>
    <xf numFmtId="0" fontId="7" fillId="18" borderId="24" xfId="0" applyFont="1" applyFill="1" applyBorder="1" applyAlignment="1">
      <alignment vertical="center" wrapText="1"/>
    </xf>
    <xf numFmtId="0" fontId="7" fillId="18" borderId="24" xfId="0" applyFont="1" applyFill="1" applyBorder="1" applyAlignment="1">
      <alignment horizontal="center" vertical="center" wrapText="1"/>
    </xf>
    <xf numFmtId="0" fontId="7" fillId="18" borderId="24" xfId="0" applyFont="1" applyFill="1" applyBorder="1" applyAlignment="1">
      <alignment horizontal="left" vertical="center" wrapText="1"/>
    </xf>
    <xf numFmtId="0" fontId="5" fillId="18" borderId="25" xfId="0" applyFont="1" applyFill="1" applyBorder="1" applyAlignment="1">
      <alignment vertical="center" wrapText="1"/>
    </xf>
    <xf numFmtId="0" fontId="5" fillId="18" borderId="26" xfId="0" applyFont="1" applyFill="1" applyBorder="1" applyAlignment="1">
      <alignment horizontal="center" vertical="center" wrapText="1"/>
    </xf>
    <xf numFmtId="0" fontId="9" fillId="18" borderId="25" xfId="0" applyFont="1" applyFill="1" applyBorder="1" applyAlignment="1">
      <alignment horizontal="center" vertical="center" wrapText="1"/>
    </xf>
    <xf numFmtId="0" fontId="7" fillId="18" borderId="26" xfId="0" applyFont="1" applyFill="1" applyBorder="1" applyAlignment="1">
      <alignment horizontal="center" vertical="center" wrapText="1"/>
    </xf>
    <xf numFmtId="0" fontId="9" fillId="18" borderId="27" xfId="0" applyFont="1" applyFill="1" applyBorder="1" applyAlignment="1">
      <alignment horizontal="center" vertical="center" wrapText="1"/>
    </xf>
    <xf numFmtId="0" fontId="7" fillId="18" borderId="28" xfId="0" applyFont="1" applyFill="1" applyBorder="1" applyAlignment="1">
      <alignment vertical="center" wrapText="1"/>
    </xf>
    <xf numFmtId="0" fontId="7" fillId="18" borderId="28" xfId="0" applyFont="1" applyFill="1" applyBorder="1" applyAlignment="1">
      <alignment horizontal="center" vertical="center" wrapText="1"/>
    </xf>
    <xf numFmtId="0" fontId="7" fillId="18" borderId="28" xfId="0" applyFont="1" applyFill="1" applyBorder="1" applyAlignment="1">
      <alignment horizontal="left" vertical="center" wrapText="1"/>
    </xf>
    <xf numFmtId="0" fontId="7" fillId="18" borderId="2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0" fontId="5" fillId="10" borderId="4" xfId="0" applyFont="1" applyFill="1" applyBorder="1" applyAlignment="1">
      <alignment vertical="center"/>
    </xf>
    <xf numFmtId="0" fontId="5" fillId="10" borderId="0" xfId="0" applyFont="1" applyFill="1" applyAlignment="1">
      <alignment vertical="center"/>
    </xf>
    <xf numFmtId="0" fontId="9" fillId="18" borderId="5" xfId="0" applyFont="1" applyFill="1" applyBorder="1" applyAlignment="1">
      <alignment horizontal="center" vertical="center" wrapText="1"/>
    </xf>
    <xf numFmtId="1" fontId="7" fillId="18" borderId="0" xfId="0" applyNumberFormat="1" applyFont="1" applyFill="1" applyAlignment="1">
      <alignment horizontal="center" vertical="center" wrapText="1"/>
    </xf>
    <xf numFmtId="1" fontId="7" fillId="18" borderId="0" xfId="0" applyNumberFormat="1" applyFont="1" applyFill="1" applyAlignment="1">
      <alignment vertical="center" wrapText="1"/>
    </xf>
    <xf numFmtId="1" fontId="7" fillId="18" borderId="0" xfId="0" applyNumberFormat="1" applyFont="1" applyFill="1" applyAlignment="1">
      <alignment horizontal="left" vertical="center" wrapText="1"/>
    </xf>
    <xf numFmtId="1" fontId="7" fillId="18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0" fillId="18" borderId="24" xfId="0" applyFont="1" applyFill="1" applyBorder="1" applyAlignment="1">
      <alignment vertical="center"/>
    </xf>
    <xf numFmtId="0" fontId="10" fillId="18" borderId="24" xfId="0" applyFont="1" applyFill="1" applyBorder="1" applyAlignment="1">
      <alignment horizontal="center" vertical="center"/>
    </xf>
    <xf numFmtId="0" fontId="10" fillId="18" borderId="24" xfId="0" applyFont="1" applyFill="1" applyBorder="1" applyAlignment="1">
      <alignment horizontal="left" vertical="center"/>
    </xf>
    <xf numFmtId="0" fontId="5" fillId="18" borderId="33" xfId="0" applyFont="1" applyFill="1" applyBorder="1" applyAlignment="1">
      <alignment vertical="center"/>
    </xf>
    <xf numFmtId="0" fontId="5" fillId="18" borderId="34" xfId="0" applyFont="1" applyFill="1" applyBorder="1" applyAlignment="1">
      <alignment vertical="center"/>
    </xf>
    <xf numFmtId="0" fontId="5" fillId="18" borderId="34" xfId="0" applyFont="1" applyFill="1" applyBorder="1" applyAlignment="1">
      <alignment horizontal="center" vertical="center"/>
    </xf>
    <xf numFmtId="0" fontId="5" fillId="18" borderId="34" xfId="0" applyFont="1" applyFill="1" applyBorder="1" applyAlignment="1">
      <alignment horizontal="left" vertical="center"/>
    </xf>
    <xf numFmtId="0" fontId="5" fillId="18" borderId="35" xfId="0" applyFont="1" applyFill="1" applyBorder="1" applyAlignment="1">
      <alignment vertical="center" wrapText="1"/>
    </xf>
    <xf numFmtId="0" fontId="7" fillId="18" borderId="25" xfId="0" applyFont="1" applyFill="1" applyBorder="1" applyAlignment="1">
      <alignment vertical="center" wrapText="1"/>
    </xf>
    <xf numFmtId="0" fontId="7" fillId="18" borderId="26" xfId="0" applyFont="1" applyFill="1" applyBorder="1" applyAlignment="1">
      <alignment vertical="center" wrapText="1"/>
    </xf>
    <xf numFmtId="0" fontId="2" fillId="18" borderId="25" xfId="0" applyFont="1" applyFill="1" applyBorder="1" applyAlignment="1">
      <alignment horizontal="center" vertical="center" wrapText="1"/>
    </xf>
    <xf numFmtId="0" fontId="2" fillId="18" borderId="27" xfId="0" applyFont="1" applyFill="1" applyBorder="1" applyAlignment="1">
      <alignment horizontal="center" vertical="center" wrapText="1"/>
    </xf>
    <xf numFmtId="0" fontId="10" fillId="18" borderId="28" xfId="0" applyFont="1" applyFill="1" applyBorder="1" applyAlignment="1">
      <alignment vertical="center"/>
    </xf>
    <xf numFmtId="0" fontId="10" fillId="18" borderId="28" xfId="0" applyFont="1" applyFill="1" applyBorder="1" applyAlignment="1">
      <alignment horizontal="center" vertical="center"/>
    </xf>
    <xf numFmtId="0" fontId="10" fillId="18" borderId="28" xfId="0" applyFont="1" applyFill="1" applyBorder="1" applyAlignment="1">
      <alignment horizontal="left" vertical="center"/>
    </xf>
    <xf numFmtId="0" fontId="7" fillId="18" borderId="29" xfId="0" applyFont="1" applyFill="1" applyBorder="1" applyAlignment="1">
      <alignment vertical="center" wrapText="1"/>
    </xf>
    <xf numFmtId="0" fontId="10" fillId="18" borderId="24" xfId="0" applyFont="1" applyFill="1" applyBorder="1" applyAlignment="1">
      <alignment vertical="center" wrapText="1"/>
    </xf>
    <xf numFmtId="0" fontId="10" fillId="18" borderId="24" xfId="0" applyFont="1" applyFill="1" applyBorder="1" applyAlignment="1">
      <alignment horizontal="center" vertical="center" wrapText="1"/>
    </xf>
    <xf numFmtId="0" fontId="10" fillId="18" borderId="24" xfId="0" applyFont="1" applyFill="1" applyBorder="1" applyAlignment="1">
      <alignment horizontal="left" vertical="center" wrapText="1"/>
    </xf>
    <xf numFmtId="0" fontId="3" fillId="18" borderId="28" xfId="0" applyFont="1" applyFill="1" applyBorder="1" applyAlignment="1">
      <alignment horizontal="center" vertical="center"/>
    </xf>
    <xf numFmtId="0" fontId="4" fillId="18" borderId="28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18" borderId="34" xfId="0" applyFont="1" applyFill="1" applyBorder="1" applyAlignment="1">
      <alignment vertical="center" wrapText="1"/>
    </xf>
    <xf numFmtId="0" fontId="5" fillId="18" borderId="34" xfId="0" applyFont="1" applyFill="1" applyBorder="1" applyAlignment="1">
      <alignment horizontal="center" vertical="center" wrapText="1"/>
    </xf>
    <xf numFmtId="0" fontId="5" fillId="18" borderId="34" xfId="0" applyFont="1" applyFill="1" applyBorder="1" applyAlignment="1">
      <alignment horizontal="left" vertical="center" wrapText="1"/>
    </xf>
    <xf numFmtId="0" fontId="5" fillId="18" borderId="25" xfId="0" applyFont="1" applyFill="1" applyBorder="1" applyAlignment="1">
      <alignment vertical="center"/>
    </xf>
    <xf numFmtId="0" fontId="5" fillId="18" borderId="26" xfId="0" applyFont="1" applyFill="1" applyBorder="1" applyAlignment="1">
      <alignment vertical="center" wrapText="1"/>
    </xf>
    <xf numFmtId="0" fontId="7" fillId="18" borderId="27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5" fillId="18" borderId="30" xfId="0" applyFont="1" applyFill="1" applyBorder="1" applyAlignment="1">
      <alignment horizontal="center" vertical="center"/>
    </xf>
    <xf numFmtId="0" fontId="5" fillId="18" borderId="31" xfId="0" applyFont="1" applyFill="1" applyBorder="1" applyAlignment="1">
      <alignment horizontal="center" vertical="center"/>
    </xf>
    <xf numFmtId="0" fontId="5" fillId="18" borderId="3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8A170-E5E3-4DBC-AC6A-D837C1D46C56}">
  <dimension ref="A1:BF1003"/>
  <sheetViews>
    <sheetView topLeftCell="C13" workbookViewId="0">
      <selection activeCell="AW40" sqref="AW40"/>
    </sheetView>
  </sheetViews>
  <sheetFormatPr defaultColWidth="12.625" defaultRowHeight="15" customHeight="1" x14ac:dyDescent="0.2"/>
  <cols>
    <col min="1" max="1" width="3.875" style="75" customWidth="1"/>
    <col min="2" max="2" width="4.375" style="75" customWidth="1"/>
    <col min="3" max="3" width="3.875" style="75" customWidth="1"/>
    <col min="4" max="4" width="16.75" style="75" customWidth="1"/>
    <col min="5" max="5" width="3.75" style="75" customWidth="1"/>
    <col min="6" max="6" width="17.125" style="75" customWidth="1"/>
    <col min="7" max="7" width="5.125" style="75" customWidth="1"/>
    <col min="8" max="8" width="2.25" style="75" customWidth="1"/>
    <col min="9" max="9" width="5.125" style="75" customWidth="1"/>
    <col min="10" max="10" width="3.625" style="75" customWidth="1"/>
    <col min="11" max="11" width="4.375" style="75" customWidth="1"/>
    <col min="12" max="12" width="4.875" style="75" customWidth="1"/>
    <col min="13" max="13" width="5.625" style="75" customWidth="1"/>
    <col min="14" max="14" width="3.75" style="75" hidden="1" customWidth="1"/>
    <col min="15" max="44" width="3.25" style="75" hidden="1" customWidth="1"/>
    <col min="45" max="45" width="3.5" style="75" hidden="1" customWidth="1"/>
    <col min="46" max="46" width="9.875" style="75" hidden="1" customWidth="1"/>
    <col min="47" max="48" width="12.625" style="75" hidden="1" customWidth="1"/>
    <col min="49" max="49" width="42.875" style="119" customWidth="1"/>
    <col min="50" max="50" width="1.25" style="119" customWidth="1"/>
    <col min="51" max="51" width="42.875" style="119" customWidth="1"/>
    <col min="52" max="16384" width="12.625" style="75"/>
  </cols>
  <sheetData>
    <row r="1" spans="1:51" ht="99.75" customHeight="1" thickBot="1" x14ac:dyDescent="0.25">
      <c r="A1" s="69" t="s">
        <v>0</v>
      </c>
      <c r="B1" s="69" t="s">
        <v>1</v>
      </c>
      <c r="C1" s="70"/>
      <c r="D1" s="68" t="s">
        <v>2</v>
      </c>
      <c r="E1" s="68"/>
      <c r="F1" s="68" t="s">
        <v>3</v>
      </c>
      <c r="G1" s="70"/>
      <c r="H1" s="70"/>
      <c r="I1" s="71"/>
      <c r="J1" s="70"/>
      <c r="K1" s="69" t="s">
        <v>4</v>
      </c>
      <c r="L1" s="69" t="s">
        <v>5</v>
      </c>
      <c r="M1" s="69" t="s">
        <v>6</v>
      </c>
      <c r="N1" s="70"/>
      <c r="O1" s="72">
        <v>1</v>
      </c>
      <c r="P1" s="73" t="str">
        <f>VLOOKUP(O1,'Databáze 1.liga'!$A$3:$B$10,2,FALSE)</f>
        <v>Dlouhá Brtnice</v>
      </c>
      <c r="Q1" s="72"/>
      <c r="R1" s="72"/>
      <c r="S1" s="72"/>
      <c r="T1" s="72">
        <v>2</v>
      </c>
      <c r="U1" s="73" t="str">
        <f>VLOOKUP(T1,'Databáze 1.liga'!$A$3:$B$10,2,FALSE)</f>
        <v>Třeštice A</v>
      </c>
      <c r="V1" s="74"/>
      <c r="W1" s="74"/>
      <c r="X1" s="74"/>
      <c r="Y1" s="72">
        <v>3</v>
      </c>
      <c r="Z1" s="73" t="str">
        <f>VLOOKUP(Y1,'Databáze 1.liga'!$A$3:$B$10,2,FALSE)</f>
        <v>Urbanov</v>
      </c>
      <c r="AA1" s="74"/>
      <c r="AB1" s="74"/>
      <c r="AC1" s="74"/>
      <c r="AD1" s="72">
        <v>4</v>
      </c>
      <c r="AE1" s="73" t="str">
        <f>VLOOKUP(AD1,'Databáze 1.liga'!$A$3:$B$10,2,FALSE)</f>
        <v>Dream Team</v>
      </c>
      <c r="AF1" s="74"/>
      <c r="AG1" s="74"/>
      <c r="AH1" s="74"/>
      <c r="AI1" s="72">
        <v>5</v>
      </c>
      <c r="AJ1" s="73" t="str">
        <f>VLOOKUP(AI1,'Databáze 1.liga'!$A$3:$B$10,2,FALSE)</f>
        <v>Borovná</v>
      </c>
      <c r="AK1" s="74"/>
      <c r="AL1" s="74"/>
      <c r="AM1" s="74"/>
      <c r="AN1" s="72">
        <v>6</v>
      </c>
      <c r="AO1" s="73" t="str">
        <f>VLOOKUP(AN1,'Databáze 1.liga'!$A$3:$B$10,2,FALSE)</f>
        <v>Rezerva Dačice</v>
      </c>
      <c r="AP1" s="74"/>
      <c r="AQ1" s="74"/>
      <c r="AR1" s="74"/>
      <c r="AS1" s="74"/>
      <c r="AT1" s="74"/>
      <c r="AW1" s="143" t="s">
        <v>43</v>
      </c>
      <c r="AX1" s="143"/>
      <c r="AY1" s="143" t="s">
        <v>44</v>
      </c>
    </row>
    <row r="2" spans="1:51" x14ac:dyDescent="0.2">
      <c r="D2" s="178" t="s">
        <v>169</v>
      </c>
      <c r="E2" s="179"/>
      <c r="F2" s="180"/>
      <c r="I2" s="77"/>
      <c r="K2" s="76"/>
      <c r="L2" s="76"/>
      <c r="O2" s="78" t="s">
        <v>7</v>
      </c>
      <c r="P2" s="79" t="s">
        <v>8</v>
      </c>
      <c r="Q2" s="79" t="s">
        <v>9</v>
      </c>
      <c r="R2" s="79" t="s">
        <v>10</v>
      </c>
      <c r="S2" s="80" t="s">
        <v>11</v>
      </c>
      <c r="T2" s="78" t="s">
        <v>7</v>
      </c>
      <c r="U2" s="79" t="s">
        <v>8</v>
      </c>
      <c r="V2" s="79" t="s">
        <v>9</v>
      </c>
      <c r="W2" s="79" t="s">
        <v>10</v>
      </c>
      <c r="X2" s="80" t="s">
        <v>11</v>
      </c>
      <c r="Y2" s="78" t="s">
        <v>7</v>
      </c>
      <c r="Z2" s="79" t="s">
        <v>8</v>
      </c>
      <c r="AA2" s="79" t="s">
        <v>9</v>
      </c>
      <c r="AB2" s="79" t="s">
        <v>10</v>
      </c>
      <c r="AC2" s="80" t="s">
        <v>11</v>
      </c>
      <c r="AD2" s="78" t="s">
        <v>7</v>
      </c>
      <c r="AE2" s="79" t="s">
        <v>8</v>
      </c>
      <c r="AF2" s="79" t="s">
        <v>9</v>
      </c>
      <c r="AG2" s="79" t="s">
        <v>10</v>
      </c>
      <c r="AH2" s="80" t="s">
        <v>11</v>
      </c>
      <c r="AI2" s="78" t="s">
        <v>7</v>
      </c>
      <c r="AJ2" s="79" t="s">
        <v>8</v>
      </c>
      <c r="AK2" s="79" t="s">
        <v>9</v>
      </c>
      <c r="AL2" s="79" t="s">
        <v>10</v>
      </c>
      <c r="AM2" s="80" t="s">
        <v>11</v>
      </c>
      <c r="AN2" s="78" t="s">
        <v>7</v>
      </c>
      <c r="AO2" s="79" t="s">
        <v>8</v>
      </c>
      <c r="AP2" s="79" t="s">
        <v>9</v>
      </c>
      <c r="AQ2" s="79" t="s">
        <v>10</v>
      </c>
      <c r="AR2" s="80" t="s">
        <v>11</v>
      </c>
    </row>
    <row r="3" spans="1:51" ht="15.75" x14ac:dyDescent="0.2">
      <c r="A3" s="177">
        <v>2</v>
      </c>
      <c r="B3" s="177">
        <v>1</v>
      </c>
      <c r="D3" s="240" t="str">
        <f>VLOOKUP(A3,'Databáze 1.liga'!$A$3:$B$10,2,FALSE)</f>
        <v>Třeštice A</v>
      </c>
      <c r="E3" s="241" t="s">
        <v>12</v>
      </c>
      <c r="F3" s="240" t="str">
        <f>VLOOKUP(B3,'Databáze 1.liga'!$A$3:$B$10,2,FALSE)</f>
        <v>Dlouhá Brtnice</v>
      </c>
      <c r="G3" s="242">
        <v>4</v>
      </c>
      <c r="H3" s="243" t="s">
        <v>12</v>
      </c>
      <c r="I3" s="244">
        <v>9</v>
      </c>
      <c r="K3" s="76">
        <f t="shared" ref="K3:K18" si="0">IF(OR(G3="",I3=""),"",1)</f>
        <v>1</v>
      </c>
      <c r="L3" s="76" t="str">
        <f t="shared" ref="L3:L18" si="1">IF(G3&gt;I3,"D",IF(G3&lt;I3,"H",IF(K3=1,"R","")))</f>
        <v>H</v>
      </c>
      <c r="M3" s="76" t="str">
        <f t="shared" ref="M3:M18" si="2">IF(K3=1,IF(L3="R","1","3"),"")</f>
        <v>3</v>
      </c>
      <c r="O3" s="83">
        <f t="shared" ref="O3:O18" si="3">IF(AND($K3=1,OR($O$1=$A3,$O$1=$B3)),1,0)</f>
        <v>1</v>
      </c>
      <c r="P3" s="84">
        <f t="shared" ref="P3:P18" si="4">IF(AND($O$1=$A3,$L3="D"),3,(IF(AND($O$1=$B3,$L3="H"),3,IF(AND(OR($O$1=$A3,$O$1=$B3),$L3="R"),1,0))))</f>
        <v>3</v>
      </c>
      <c r="Q3" s="84">
        <f t="shared" ref="Q3:Q18" si="5">IF($O$1=$A3,$G3,IF($O$1=$B3,$I3,0))</f>
        <v>9</v>
      </c>
      <c r="R3" s="84">
        <f t="shared" ref="R3:R18" si="6">IF($O$1=$A3,$I3,IF($O$1=$B3,$G3,0))</f>
        <v>4</v>
      </c>
      <c r="S3" s="85"/>
      <c r="T3" s="83">
        <f t="shared" ref="T3:T18" si="7">IF(AND($K3=1,OR($T$1=$A3,$T$1=$B3)),1,0)</f>
        <v>1</v>
      </c>
      <c r="U3" s="84">
        <f t="shared" ref="U3:U18" si="8">IF(AND($T$1=$A3,$L3="D"),3,(IF(AND($T$1=$B3,$L3="H"),3,IF(AND(OR($T$1=$A3,$T$1=$B3),$L3="R"),1,0))))</f>
        <v>0</v>
      </c>
      <c r="V3" s="84">
        <f t="shared" ref="V3:V18" si="9">IF($T$1=$A3,$G3,IF($T$1=$B3,$I3,0))</f>
        <v>4</v>
      </c>
      <c r="W3" s="84">
        <f t="shared" ref="W3:W18" si="10">IF($T$1=$A3,$I3,IF($T$1=$B3,$G3,0))</f>
        <v>9</v>
      </c>
      <c r="X3" s="85"/>
      <c r="Y3" s="83">
        <f t="shared" ref="Y3:Y18" si="11">IF(AND($K3=1,OR($Y$1=$A3,$Y$1=$B3)),1,0)</f>
        <v>0</v>
      </c>
      <c r="Z3" s="84">
        <f t="shared" ref="Z3:Z18" si="12">IF(AND($Y$1=$A3,$L3="D"),3,(IF(AND($Y$1=$B3,$L3="H"),3,IF(AND(OR($Y$1=$A3,$Y$1=$B3),$L3="R"),1,0))))</f>
        <v>0</v>
      </c>
      <c r="AA3" s="84">
        <f t="shared" ref="AA3:AA18" si="13">IF($Y$1=$A3,$G3,IF($Y$1=$B3,$I3,0))</f>
        <v>0</v>
      </c>
      <c r="AB3" s="84">
        <f t="shared" ref="AB3:AB18" si="14">IF($Y$1=$A3,$I3,IF($Y$1=$B3,$G3,0))</f>
        <v>0</v>
      </c>
      <c r="AC3" s="85"/>
      <c r="AD3" s="83">
        <f t="shared" ref="AD3:AD18" si="15">IF(AND($K3=1,OR($AD$1=$A3,$AD$1=$B3)),1,0)</f>
        <v>0</v>
      </c>
      <c r="AE3" s="84">
        <f t="shared" ref="AE3:AE18" si="16">IF(AND($AD$1=$A3,$L3="D"),3,(IF(AND($AD$1=$B3,$L3="H"),3,IF(AND(OR($AD$1=$A3,$AD$1=$B3),$L3="R"),1,0))))</f>
        <v>0</v>
      </c>
      <c r="AF3" s="84">
        <f t="shared" ref="AF3:AF18" si="17">IF($AD$1=$A3,$G3,IF($AD$1=$B3,$I3,0))</f>
        <v>0</v>
      </c>
      <c r="AG3" s="84">
        <f t="shared" ref="AG3:AG18" si="18">IF($AD$1=$A3,$I3,IF($AD$1=$B3,$G3,0))</f>
        <v>0</v>
      </c>
      <c r="AH3" s="85"/>
      <c r="AI3" s="83">
        <f t="shared" ref="AI3:AI18" si="19">IF(AND($K3=1,OR($AI$1=$A3,$AI$1=$B3)),1,0)</f>
        <v>0</v>
      </c>
      <c r="AJ3" s="84">
        <f t="shared" ref="AJ3:AJ18" si="20">IF(AND($AI$1=$A3,$L3="D"),3,(IF(AND($AI$1=$B3,$L3="H"),3,IF(AND(OR($AI$1=$A3,$AI$1=$B3),$L3="R"),1,0))))</f>
        <v>0</v>
      </c>
      <c r="AK3" s="84">
        <f t="shared" ref="AK3:AK18" si="21">IF($AI$1=$A3,$G3,IF($AI$1=$B3,$I3,0))</f>
        <v>0</v>
      </c>
      <c r="AL3" s="84">
        <f t="shared" ref="AL3:AL18" si="22">IF($AI$1=$A3,$I3,IF($AI$1=$B3,$G3,0))</f>
        <v>0</v>
      </c>
      <c r="AM3" s="85"/>
      <c r="AN3" s="83">
        <f t="shared" ref="AN3:AN18" si="23">IF(AND($K3=1,OR($AN$1=$A3,$AN$1=$B3)),1,0)</f>
        <v>0</v>
      </c>
      <c r="AO3" s="84">
        <f t="shared" ref="AO3:AO18" si="24">IF(AND($AN$1=$A3,$L3="D"),3,(IF(AND($AN$1=$B3,$L3="H"),3,IF(AND(OR($AN$1=$A3,$AN$1=$B3),$L3="R"),1,0))))</f>
        <v>0</v>
      </c>
      <c r="AP3" s="84">
        <f t="shared" ref="AP3:AP18" si="25">IF($AN$1=$A3,$G3,IF($AN$1=$B3,$I3,0))</f>
        <v>0</v>
      </c>
      <c r="AQ3" s="84">
        <f t="shared" ref="AQ3:AQ18" si="26">IF($AN$1=$A3,$I3,IF($AN$1=$B3,$G3,0))</f>
        <v>0</v>
      </c>
      <c r="AR3" s="85"/>
    </row>
    <row r="4" spans="1:51" ht="15.75" x14ac:dyDescent="0.2">
      <c r="A4" s="177">
        <v>2</v>
      </c>
      <c r="B4" s="177">
        <v>3</v>
      </c>
      <c r="D4" s="75" t="str">
        <f>VLOOKUP(A4,'Databáze 1.liga'!$A$3:$B$10,2,FALSE)</f>
        <v>Třeštice A</v>
      </c>
      <c r="E4" s="76" t="s">
        <v>12</v>
      </c>
      <c r="F4" s="75" t="str">
        <f>VLOOKUP(B4,'Databáze 1.liga'!$A$3:$B$10,2,FALSE)</f>
        <v>Urbanov</v>
      </c>
      <c r="G4" s="99">
        <v>6</v>
      </c>
      <c r="H4" s="105" t="s">
        <v>12</v>
      </c>
      <c r="I4" s="120">
        <v>4</v>
      </c>
      <c r="K4" s="76">
        <f t="shared" si="0"/>
        <v>1</v>
      </c>
      <c r="L4" s="76" t="str">
        <f t="shared" si="1"/>
        <v>D</v>
      </c>
      <c r="M4" s="76" t="str">
        <f t="shared" si="2"/>
        <v>3</v>
      </c>
      <c r="O4" s="83">
        <f t="shared" si="3"/>
        <v>0</v>
      </c>
      <c r="P4" s="84">
        <f t="shared" si="4"/>
        <v>0</v>
      </c>
      <c r="Q4" s="84">
        <f t="shared" si="5"/>
        <v>0</v>
      </c>
      <c r="R4" s="84">
        <f t="shared" si="6"/>
        <v>0</v>
      </c>
      <c r="S4" s="85"/>
      <c r="T4" s="83">
        <f t="shared" si="7"/>
        <v>1</v>
      </c>
      <c r="U4" s="84">
        <f t="shared" si="8"/>
        <v>3</v>
      </c>
      <c r="V4" s="84">
        <f t="shared" si="9"/>
        <v>6</v>
      </c>
      <c r="W4" s="84">
        <f t="shared" si="10"/>
        <v>4</v>
      </c>
      <c r="X4" s="88"/>
      <c r="Y4" s="83">
        <f t="shared" si="11"/>
        <v>1</v>
      </c>
      <c r="Z4" s="84">
        <f t="shared" si="12"/>
        <v>0</v>
      </c>
      <c r="AA4" s="84">
        <f t="shared" si="13"/>
        <v>4</v>
      </c>
      <c r="AB4" s="84">
        <f t="shared" si="14"/>
        <v>6</v>
      </c>
      <c r="AC4" s="88"/>
      <c r="AD4" s="83">
        <f t="shared" si="15"/>
        <v>0</v>
      </c>
      <c r="AE4" s="84">
        <f t="shared" si="16"/>
        <v>0</v>
      </c>
      <c r="AF4" s="84">
        <f t="shared" si="17"/>
        <v>0</v>
      </c>
      <c r="AG4" s="84">
        <f t="shared" si="18"/>
        <v>0</v>
      </c>
      <c r="AH4" s="88"/>
      <c r="AI4" s="83">
        <f t="shared" si="19"/>
        <v>0</v>
      </c>
      <c r="AJ4" s="84">
        <f t="shared" si="20"/>
        <v>0</v>
      </c>
      <c r="AK4" s="84">
        <f t="shared" si="21"/>
        <v>0</v>
      </c>
      <c r="AL4" s="84">
        <f t="shared" si="22"/>
        <v>0</v>
      </c>
      <c r="AM4" s="88"/>
      <c r="AN4" s="83">
        <f t="shared" si="23"/>
        <v>0</v>
      </c>
      <c r="AO4" s="84">
        <f t="shared" si="24"/>
        <v>0</v>
      </c>
      <c r="AP4" s="84">
        <f t="shared" si="25"/>
        <v>0</v>
      </c>
      <c r="AQ4" s="84">
        <f t="shared" si="26"/>
        <v>0</v>
      </c>
      <c r="AR4" s="88"/>
    </row>
    <row r="5" spans="1:51" ht="15.75" x14ac:dyDescent="0.2">
      <c r="A5" s="177">
        <v>3</v>
      </c>
      <c r="B5" s="177">
        <v>1</v>
      </c>
      <c r="D5" s="75" t="str">
        <f>VLOOKUP(A5,'Databáze 1.liga'!$A$3:$B$10,2,FALSE)</f>
        <v>Urbanov</v>
      </c>
      <c r="E5" s="76" t="s">
        <v>12</v>
      </c>
      <c r="F5" s="75" t="str">
        <f>VLOOKUP(B5,'Databáze 1.liga'!$A$3:$B$10,2,FALSE)</f>
        <v>Dlouhá Brtnice</v>
      </c>
      <c r="G5" s="99">
        <v>3</v>
      </c>
      <c r="H5" s="105" t="s">
        <v>12</v>
      </c>
      <c r="I5" s="120">
        <v>9</v>
      </c>
      <c r="K5" s="76">
        <f t="shared" si="0"/>
        <v>1</v>
      </c>
      <c r="L5" s="76" t="str">
        <f t="shared" si="1"/>
        <v>H</v>
      </c>
      <c r="M5" s="76" t="str">
        <f t="shared" si="2"/>
        <v>3</v>
      </c>
      <c r="O5" s="83">
        <f t="shared" si="3"/>
        <v>1</v>
      </c>
      <c r="P5" s="84">
        <f t="shared" si="4"/>
        <v>3</v>
      </c>
      <c r="Q5" s="84">
        <f t="shared" si="5"/>
        <v>9</v>
      </c>
      <c r="R5" s="84">
        <f t="shared" si="6"/>
        <v>3</v>
      </c>
      <c r="S5" s="85"/>
      <c r="T5" s="83">
        <f t="shared" si="7"/>
        <v>0</v>
      </c>
      <c r="U5" s="84">
        <f t="shared" si="8"/>
        <v>0</v>
      </c>
      <c r="V5" s="84">
        <f t="shared" si="9"/>
        <v>0</v>
      </c>
      <c r="W5" s="84">
        <f t="shared" si="10"/>
        <v>0</v>
      </c>
      <c r="X5" s="88"/>
      <c r="Y5" s="83">
        <f t="shared" si="11"/>
        <v>1</v>
      </c>
      <c r="Z5" s="84">
        <f t="shared" si="12"/>
        <v>0</v>
      </c>
      <c r="AA5" s="84">
        <f t="shared" si="13"/>
        <v>3</v>
      </c>
      <c r="AB5" s="84">
        <f t="shared" si="14"/>
        <v>9</v>
      </c>
      <c r="AC5" s="88"/>
      <c r="AD5" s="83">
        <f t="shared" si="15"/>
        <v>0</v>
      </c>
      <c r="AE5" s="84">
        <f t="shared" si="16"/>
        <v>0</v>
      </c>
      <c r="AF5" s="84">
        <f t="shared" si="17"/>
        <v>0</v>
      </c>
      <c r="AG5" s="84">
        <f t="shared" si="18"/>
        <v>0</v>
      </c>
      <c r="AH5" s="88"/>
      <c r="AI5" s="83">
        <f t="shared" si="19"/>
        <v>0</v>
      </c>
      <c r="AJ5" s="84">
        <f t="shared" si="20"/>
        <v>0</v>
      </c>
      <c r="AK5" s="84">
        <f t="shared" si="21"/>
        <v>0</v>
      </c>
      <c r="AL5" s="84">
        <f t="shared" si="22"/>
        <v>0</v>
      </c>
      <c r="AM5" s="88"/>
      <c r="AN5" s="83">
        <f t="shared" si="23"/>
        <v>0</v>
      </c>
      <c r="AO5" s="84">
        <f t="shared" si="24"/>
        <v>0</v>
      </c>
      <c r="AP5" s="84">
        <f t="shared" si="25"/>
        <v>0</v>
      </c>
      <c r="AQ5" s="84">
        <f t="shared" si="26"/>
        <v>0</v>
      </c>
      <c r="AR5" s="88"/>
    </row>
    <row r="6" spans="1:51" ht="15.75" x14ac:dyDescent="0.2">
      <c r="A6" s="177">
        <v>4</v>
      </c>
      <c r="B6" s="177">
        <v>5</v>
      </c>
      <c r="D6" s="75" t="str">
        <f>VLOOKUP(A6,'Databáze 1.liga'!$A$3:$B$10,2,FALSE)</f>
        <v>Dream Team</v>
      </c>
      <c r="E6" s="76" t="s">
        <v>12</v>
      </c>
      <c r="F6" s="75" t="str">
        <f>VLOOKUP(B6,'Databáze 1.liga'!$A$3:$B$10,2,FALSE)</f>
        <v>Borovná</v>
      </c>
      <c r="G6" s="99">
        <v>9</v>
      </c>
      <c r="H6" s="105" t="s">
        <v>12</v>
      </c>
      <c r="I6" s="120">
        <v>6</v>
      </c>
      <c r="K6" s="76">
        <f t="shared" si="0"/>
        <v>1</v>
      </c>
      <c r="L6" s="76" t="str">
        <f t="shared" si="1"/>
        <v>D</v>
      </c>
      <c r="M6" s="76" t="str">
        <f t="shared" si="2"/>
        <v>3</v>
      </c>
      <c r="O6" s="83">
        <f t="shared" si="3"/>
        <v>0</v>
      </c>
      <c r="P6" s="84">
        <f t="shared" si="4"/>
        <v>0</v>
      </c>
      <c r="Q6" s="84">
        <f t="shared" si="5"/>
        <v>0</v>
      </c>
      <c r="R6" s="84">
        <f t="shared" si="6"/>
        <v>0</v>
      </c>
      <c r="S6" s="85"/>
      <c r="T6" s="83">
        <f t="shared" si="7"/>
        <v>0</v>
      </c>
      <c r="U6" s="84">
        <f t="shared" si="8"/>
        <v>0</v>
      </c>
      <c r="V6" s="84">
        <f t="shared" si="9"/>
        <v>0</v>
      </c>
      <c r="W6" s="84">
        <f t="shared" si="10"/>
        <v>0</v>
      </c>
      <c r="X6" s="88"/>
      <c r="Y6" s="83">
        <f t="shared" si="11"/>
        <v>0</v>
      </c>
      <c r="Z6" s="84">
        <f t="shared" si="12"/>
        <v>0</v>
      </c>
      <c r="AA6" s="84">
        <f t="shared" si="13"/>
        <v>0</v>
      </c>
      <c r="AB6" s="84">
        <f t="shared" si="14"/>
        <v>0</v>
      </c>
      <c r="AC6" s="88"/>
      <c r="AD6" s="83">
        <f t="shared" si="15"/>
        <v>1</v>
      </c>
      <c r="AE6" s="84">
        <f t="shared" si="16"/>
        <v>3</v>
      </c>
      <c r="AF6" s="84">
        <f t="shared" si="17"/>
        <v>9</v>
      </c>
      <c r="AG6" s="84">
        <f t="shared" si="18"/>
        <v>6</v>
      </c>
      <c r="AH6" s="88"/>
      <c r="AI6" s="83">
        <f t="shared" si="19"/>
        <v>1</v>
      </c>
      <c r="AJ6" s="84">
        <f t="shared" si="20"/>
        <v>0</v>
      </c>
      <c r="AK6" s="84">
        <f t="shared" si="21"/>
        <v>6</v>
      </c>
      <c r="AL6" s="84">
        <f t="shared" si="22"/>
        <v>9</v>
      </c>
      <c r="AM6" s="88"/>
      <c r="AN6" s="83">
        <f t="shared" si="23"/>
        <v>0</v>
      </c>
      <c r="AO6" s="84">
        <f t="shared" si="24"/>
        <v>0</v>
      </c>
      <c r="AP6" s="84">
        <f t="shared" si="25"/>
        <v>0</v>
      </c>
      <c r="AQ6" s="84">
        <f t="shared" si="26"/>
        <v>0</v>
      </c>
      <c r="AR6" s="88"/>
    </row>
    <row r="7" spans="1:51" ht="15.75" x14ac:dyDescent="0.2">
      <c r="A7" s="177">
        <v>6</v>
      </c>
      <c r="B7" s="177">
        <v>4</v>
      </c>
      <c r="D7" s="75" t="str">
        <f>VLOOKUP(A7,'Databáze 1.liga'!$A$3:$B$10,2,FALSE)</f>
        <v>Rezerva Dačice</v>
      </c>
      <c r="E7" s="76" t="s">
        <v>12</v>
      </c>
      <c r="F7" s="75" t="str">
        <f>VLOOKUP(B7,'Databáze 1.liga'!$A$3:$B$10,2,FALSE)</f>
        <v>Dream Team</v>
      </c>
      <c r="G7" s="99">
        <v>3</v>
      </c>
      <c r="H7" s="105" t="s">
        <v>12</v>
      </c>
      <c r="I7" s="120">
        <v>8</v>
      </c>
      <c r="K7" s="76">
        <f t="shared" si="0"/>
        <v>1</v>
      </c>
      <c r="L7" s="76" t="str">
        <f t="shared" si="1"/>
        <v>H</v>
      </c>
      <c r="M7" s="76" t="str">
        <f t="shared" si="2"/>
        <v>3</v>
      </c>
      <c r="O7" s="83">
        <f t="shared" si="3"/>
        <v>0</v>
      </c>
      <c r="P7" s="84">
        <f t="shared" si="4"/>
        <v>0</v>
      </c>
      <c r="Q7" s="84">
        <f t="shared" si="5"/>
        <v>0</v>
      </c>
      <c r="R7" s="84">
        <f t="shared" si="6"/>
        <v>0</v>
      </c>
      <c r="S7" s="85"/>
      <c r="T7" s="83">
        <f t="shared" si="7"/>
        <v>0</v>
      </c>
      <c r="U7" s="84">
        <f t="shared" si="8"/>
        <v>0</v>
      </c>
      <c r="V7" s="84">
        <f t="shared" si="9"/>
        <v>0</v>
      </c>
      <c r="W7" s="84">
        <f t="shared" si="10"/>
        <v>0</v>
      </c>
      <c r="X7" s="88"/>
      <c r="Y7" s="83">
        <f t="shared" si="11"/>
        <v>0</v>
      </c>
      <c r="Z7" s="84">
        <f t="shared" si="12"/>
        <v>0</v>
      </c>
      <c r="AA7" s="84">
        <f t="shared" si="13"/>
        <v>0</v>
      </c>
      <c r="AB7" s="84">
        <f t="shared" si="14"/>
        <v>0</v>
      </c>
      <c r="AC7" s="88"/>
      <c r="AD7" s="83">
        <f t="shared" si="15"/>
        <v>1</v>
      </c>
      <c r="AE7" s="84">
        <f t="shared" si="16"/>
        <v>3</v>
      </c>
      <c r="AF7" s="84">
        <f t="shared" si="17"/>
        <v>8</v>
      </c>
      <c r="AG7" s="84">
        <f t="shared" si="18"/>
        <v>3</v>
      </c>
      <c r="AH7" s="88"/>
      <c r="AI7" s="83">
        <f t="shared" si="19"/>
        <v>0</v>
      </c>
      <c r="AJ7" s="84">
        <f t="shared" si="20"/>
        <v>0</v>
      </c>
      <c r="AK7" s="84">
        <f t="shared" si="21"/>
        <v>0</v>
      </c>
      <c r="AL7" s="84">
        <f t="shared" si="22"/>
        <v>0</v>
      </c>
      <c r="AM7" s="88"/>
      <c r="AN7" s="83">
        <f t="shared" si="23"/>
        <v>1</v>
      </c>
      <c r="AO7" s="84">
        <f t="shared" si="24"/>
        <v>0</v>
      </c>
      <c r="AP7" s="84">
        <f t="shared" si="25"/>
        <v>3</v>
      </c>
      <c r="AQ7" s="84">
        <f t="shared" si="26"/>
        <v>8</v>
      </c>
      <c r="AR7" s="88"/>
    </row>
    <row r="8" spans="1:51" ht="15.75" x14ac:dyDescent="0.2">
      <c r="A8" s="177">
        <v>5</v>
      </c>
      <c r="B8" s="177">
        <v>6</v>
      </c>
      <c r="D8" s="75" t="str">
        <f>VLOOKUP(A8,'Databáze 1.liga'!$A$3:$B$10,2,FALSE)</f>
        <v>Borovná</v>
      </c>
      <c r="E8" s="76" t="s">
        <v>12</v>
      </c>
      <c r="F8" s="75" t="str">
        <f>VLOOKUP(B8,'Databáze 1.liga'!$A$3:$B$10,2,FALSE)</f>
        <v>Rezerva Dačice</v>
      </c>
      <c r="G8" s="99">
        <v>4</v>
      </c>
      <c r="H8" s="105" t="s">
        <v>12</v>
      </c>
      <c r="I8" s="120">
        <v>1</v>
      </c>
      <c r="K8" s="76">
        <f t="shared" si="0"/>
        <v>1</v>
      </c>
      <c r="L8" s="76" t="str">
        <f t="shared" si="1"/>
        <v>D</v>
      </c>
      <c r="M8" s="76" t="str">
        <f t="shared" si="2"/>
        <v>3</v>
      </c>
      <c r="O8" s="83">
        <f t="shared" si="3"/>
        <v>0</v>
      </c>
      <c r="P8" s="84">
        <f t="shared" si="4"/>
        <v>0</v>
      </c>
      <c r="Q8" s="84">
        <f t="shared" si="5"/>
        <v>0</v>
      </c>
      <c r="R8" s="84">
        <f t="shared" si="6"/>
        <v>0</v>
      </c>
      <c r="S8" s="85"/>
      <c r="T8" s="83">
        <f t="shared" si="7"/>
        <v>0</v>
      </c>
      <c r="U8" s="84">
        <f t="shared" si="8"/>
        <v>0</v>
      </c>
      <c r="V8" s="84">
        <f t="shared" si="9"/>
        <v>0</v>
      </c>
      <c r="W8" s="84">
        <f t="shared" si="10"/>
        <v>0</v>
      </c>
      <c r="X8" s="88"/>
      <c r="Y8" s="83">
        <f t="shared" si="11"/>
        <v>0</v>
      </c>
      <c r="Z8" s="84">
        <f t="shared" si="12"/>
        <v>0</v>
      </c>
      <c r="AA8" s="84">
        <f t="shared" si="13"/>
        <v>0</v>
      </c>
      <c r="AB8" s="84">
        <f t="shared" si="14"/>
        <v>0</v>
      </c>
      <c r="AC8" s="88"/>
      <c r="AD8" s="83">
        <f t="shared" si="15"/>
        <v>0</v>
      </c>
      <c r="AE8" s="84">
        <f t="shared" si="16"/>
        <v>0</v>
      </c>
      <c r="AF8" s="84">
        <f t="shared" si="17"/>
        <v>0</v>
      </c>
      <c r="AG8" s="84">
        <f t="shared" si="18"/>
        <v>0</v>
      </c>
      <c r="AH8" s="88"/>
      <c r="AI8" s="83">
        <f t="shared" si="19"/>
        <v>1</v>
      </c>
      <c r="AJ8" s="84">
        <f t="shared" si="20"/>
        <v>3</v>
      </c>
      <c r="AK8" s="84">
        <f t="shared" si="21"/>
        <v>4</v>
      </c>
      <c r="AL8" s="84">
        <f t="shared" si="22"/>
        <v>1</v>
      </c>
      <c r="AM8" s="88"/>
      <c r="AN8" s="83">
        <f t="shared" si="23"/>
        <v>1</v>
      </c>
      <c r="AO8" s="84">
        <f t="shared" si="24"/>
        <v>0</v>
      </c>
      <c r="AP8" s="84">
        <f t="shared" si="25"/>
        <v>1</v>
      </c>
      <c r="AQ8" s="84">
        <f t="shared" si="26"/>
        <v>4</v>
      </c>
      <c r="AR8" s="88"/>
    </row>
    <row r="9" spans="1:51" ht="15.75" x14ac:dyDescent="0.2">
      <c r="A9" s="177"/>
      <c r="B9" s="177"/>
      <c r="D9" s="178" t="s">
        <v>170</v>
      </c>
      <c r="E9" s="179"/>
      <c r="F9" s="180"/>
      <c r="G9" s="99"/>
      <c r="H9" s="105"/>
      <c r="I9" s="120"/>
      <c r="K9" s="76" t="str">
        <f t="shared" si="0"/>
        <v/>
      </c>
      <c r="L9" s="76" t="str">
        <f t="shared" si="1"/>
        <v/>
      </c>
      <c r="M9" s="76" t="str">
        <f t="shared" si="2"/>
        <v/>
      </c>
      <c r="O9" s="83">
        <f t="shared" si="3"/>
        <v>0</v>
      </c>
      <c r="P9" s="84">
        <f t="shared" si="4"/>
        <v>0</v>
      </c>
      <c r="Q9" s="84">
        <f t="shared" si="5"/>
        <v>0</v>
      </c>
      <c r="R9" s="84">
        <f t="shared" si="6"/>
        <v>0</v>
      </c>
      <c r="S9" s="85"/>
      <c r="T9" s="83">
        <f t="shared" si="7"/>
        <v>0</v>
      </c>
      <c r="U9" s="84">
        <f t="shared" si="8"/>
        <v>0</v>
      </c>
      <c r="V9" s="84">
        <f t="shared" si="9"/>
        <v>0</v>
      </c>
      <c r="W9" s="84">
        <f t="shared" si="10"/>
        <v>0</v>
      </c>
      <c r="X9" s="88"/>
      <c r="Y9" s="83">
        <f t="shared" si="11"/>
        <v>0</v>
      </c>
      <c r="Z9" s="84">
        <f t="shared" si="12"/>
        <v>0</v>
      </c>
      <c r="AA9" s="84">
        <f t="shared" si="13"/>
        <v>0</v>
      </c>
      <c r="AB9" s="84">
        <f t="shared" si="14"/>
        <v>0</v>
      </c>
      <c r="AC9" s="88"/>
      <c r="AD9" s="83">
        <f t="shared" si="15"/>
        <v>0</v>
      </c>
      <c r="AE9" s="84">
        <f t="shared" si="16"/>
        <v>0</v>
      </c>
      <c r="AF9" s="84">
        <f t="shared" si="17"/>
        <v>0</v>
      </c>
      <c r="AG9" s="84">
        <f t="shared" si="18"/>
        <v>0</v>
      </c>
      <c r="AH9" s="88"/>
      <c r="AI9" s="83">
        <f t="shared" si="19"/>
        <v>0</v>
      </c>
      <c r="AJ9" s="84">
        <f t="shared" si="20"/>
        <v>0</v>
      </c>
      <c r="AK9" s="84">
        <f t="shared" si="21"/>
        <v>0</v>
      </c>
      <c r="AL9" s="84">
        <f t="shared" si="22"/>
        <v>0</v>
      </c>
      <c r="AM9" s="88"/>
      <c r="AN9" s="83">
        <f t="shared" si="23"/>
        <v>0</v>
      </c>
      <c r="AO9" s="84">
        <f t="shared" si="24"/>
        <v>0</v>
      </c>
      <c r="AP9" s="84">
        <f t="shared" si="25"/>
        <v>0</v>
      </c>
      <c r="AQ9" s="84">
        <f t="shared" si="26"/>
        <v>0</v>
      </c>
      <c r="AR9" s="88"/>
    </row>
    <row r="10" spans="1:51" ht="24" x14ac:dyDescent="0.2">
      <c r="A10" s="177">
        <v>3</v>
      </c>
      <c r="B10" s="177">
        <v>4</v>
      </c>
      <c r="D10" s="75" t="str">
        <f>VLOOKUP(A10,'Databáze 1.liga'!$A$3:$B$10,2,FALSE)</f>
        <v>Urbanov</v>
      </c>
      <c r="E10" s="76" t="s">
        <v>12</v>
      </c>
      <c r="F10" s="75" t="str">
        <f>VLOOKUP(B10,'Databáze 1.liga'!$A$3:$B$10,2,FALSE)</f>
        <v>Dream Team</v>
      </c>
      <c r="G10" s="99">
        <v>5</v>
      </c>
      <c r="H10" s="105" t="s">
        <v>12</v>
      </c>
      <c r="I10" s="120">
        <v>12</v>
      </c>
      <c r="K10" s="76">
        <f t="shared" si="0"/>
        <v>1</v>
      </c>
      <c r="L10" s="76" t="str">
        <f t="shared" si="1"/>
        <v>H</v>
      </c>
      <c r="M10" s="76" t="str">
        <f t="shared" si="2"/>
        <v>3</v>
      </c>
      <c r="O10" s="83">
        <f t="shared" si="3"/>
        <v>0</v>
      </c>
      <c r="P10" s="84">
        <f t="shared" si="4"/>
        <v>0</v>
      </c>
      <c r="Q10" s="84">
        <f t="shared" si="5"/>
        <v>0</v>
      </c>
      <c r="R10" s="84">
        <f t="shared" si="6"/>
        <v>0</v>
      </c>
      <c r="S10" s="93"/>
      <c r="T10" s="83">
        <f t="shared" si="7"/>
        <v>0</v>
      </c>
      <c r="U10" s="84">
        <f t="shared" si="8"/>
        <v>0</v>
      </c>
      <c r="V10" s="84">
        <f t="shared" si="9"/>
        <v>0</v>
      </c>
      <c r="W10" s="84">
        <f t="shared" si="10"/>
        <v>0</v>
      </c>
      <c r="X10" s="88"/>
      <c r="Y10" s="83">
        <f t="shared" si="11"/>
        <v>1</v>
      </c>
      <c r="Z10" s="84">
        <f t="shared" si="12"/>
        <v>0</v>
      </c>
      <c r="AA10" s="84">
        <f t="shared" si="13"/>
        <v>5</v>
      </c>
      <c r="AB10" s="84">
        <f t="shared" si="14"/>
        <v>12</v>
      </c>
      <c r="AC10" s="88"/>
      <c r="AD10" s="83">
        <f t="shared" si="15"/>
        <v>1</v>
      </c>
      <c r="AE10" s="84">
        <f t="shared" si="16"/>
        <v>3</v>
      </c>
      <c r="AF10" s="84">
        <f t="shared" si="17"/>
        <v>12</v>
      </c>
      <c r="AG10" s="84">
        <f t="shared" si="18"/>
        <v>5</v>
      </c>
      <c r="AH10" s="88"/>
      <c r="AI10" s="83">
        <f t="shared" si="19"/>
        <v>0</v>
      </c>
      <c r="AJ10" s="84">
        <f t="shared" si="20"/>
        <v>0</v>
      </c>
      <c r="AK10" s="84">
        <f t="shared" si="21"/>
        <v>0</v>
      </c>
      <c r="AL10" s="84">
        <f t="shared" si="22"/>
        <v>0</v>
      </c>
      <c r="AM10" s="88"/>
      <c r="AN10" s="83">
        <f t="shared" si="23"/>
        <v>0</v>
      </c>
      <c r="AO10" s="84">
        <f t="shared" si="24"/>
        <v>0</v>
      </c>
      <c r="AP10" s="84">
        <f t="shared" si="25"/>
        <v>0</v>
      </c>
      <c r="AQ10" s="84">
        <f t="shared" si="26"/>
        <v>0</v>
      </c>
      <c r="AR10" s="88"/>
      <c r="AW10" s="119" t="s">
        <v>194</v>
      </c>
      <c r="AY10" s="119" t="s">
        <v>195</v>
      </c>
    </row>
    <row r="11" spans="1:51" ht="15.75" x14ac:dyDescent="0.2">
      <c r="A11" s="177">
        <v>2</v>
      </c>
      <c r="B11" s="177">
        <v>5</v>
      </c>
      <c r="D11" s="240" t="str">
        <f>VLOOKUP(A11,'Databáze 1.liga'!$A$3:$B$10,2,FALSE)</f>
        <v>Třeštice A</v>
      </c>
      <c r="E11" s="241" t="s">
        <v>12</v>
      </c>
      <c r="F11" s="240" t="str">
        <f>VLOOKUP(B11,'Databáze 1.liga'!$A$3:$B$10,2,FALSE)</f>
        <v>Borovná</v>
      </c>
      <c r="G11" s="242">
        <v>6</v>
      </c>
      <c r="H11" s="243" t="s">
        <v>12</v>
      </c>
      <c r="I11" s="244">
        <v>3</v>
      </c>
      <c r="K11" s="76">
        <f t="shared" si="0"/>
        <v>1</v>
      </c>
      <c r="L11" s="76" t="str">
        <f t="shared" si="1"/>
        <v>D</v>
      </c>
      <c r="M11" s="76" t="str">
        <f t="shared" si="2"/>
        <v>3</v>
      </c>
      <c r="O11" s="83">
        <f t="shared" si="3"/>
        <v>0</v>
      </c>
      <c r="P11" s="84">
        <f t="shared" si="4"/>
        <v>0</v>
      </c>
      <c r="Q11" s="84">
        <f t="shared" si="5"/>
        <v>0</v>
      </c>
      <c r="R11" s="84">
        <f t="shared" si="6"/>
        <v>0</v>
      </c>
      <c r="S11" s="93"/>
      <c r="T11" s="83">
        <f t="shared" si="7"/>
        <v>1</v>
      </c>
      <c r="U11" s="84">
        <f t="shared" si="8"/>
        <v>3</v>
      </c>
      <c r="V11" s="84">
        <f t="shared" si="9"/>
        <v>6</v>
      </c>
      <c r="W11" s="84">
        <f t="shared" si="10"/>
        <v>3</v>
      </c>
      <c r="X11" s="88"/>
      <c r="Y11" s="83">
        <f t="shared" si="11"/>
        <v>0</v>
      </c>
      <c r="Z11" s="84">
        <f t="shared" si="12"/>
        <v>0</v>
      </c>
      <c r="AA11" s="84">
        <f t="shared" si="13"/>
        <v>0</v>
      </c>
      <c r="AB11" s="84">
        <f t="shared" si="14"/>
        <v>0</v>
      </c>
      <c r="AC11" s="88"/>
      <c r="AD11" s="83">
        <f t="shared" si="15"/>
        <v>0</v>
      </c>
      <c r="AE11" s="84">
        <f t="shared" si="16"/>
        <v>0</v>
      </c>
      <c r="AF11" s="84">
        <f t="shared" si="17"/>
        <v>0</v>
      </c>
      <c r="AG11" s="84">
        <f t="shared" si="18"/>
        <v>0</v>
      </c>
      <c r="AH11" s="88"/>
      <c r="AI11" s="83">
        <f t="shared" si="19"/>
        <v>1</v>
      </c>
      <c r="AJ11" s="84">
        <f t="shared" si="20"/>
        <v>0</v>
      </c>
      <c r="AK11" s="84">
        <f t="shared" si="21"/>
        <v>3</v>
      </c>
      <c r="AL11" s="84">
        <f t="shared" si="22"/>
        <v>6</v>
      </c>
      <c r="AM11" s="88"/>
      <c r="AN11" s="83">
        <f t="shared" si="23"/>
        <v>0</v>
      </c>
      <c r="AO11" s="84">
        <f t="shared" si="24"/>
        <v>0</v>
      </c>
      <c r="AP11" s="84">
        <f t="shared" si="25"/>
        <v>0</v>
      </c>
      <c r="AQ11" s="84">
        <f t="shared" si="26"/>
        <v>0</v>
      </c>
      <c r="AR11" s="88"/>
      <c r="AW11" s="119" t="s">
        <v>196</v>
      </c>
      <c r="AY11" s="119" t="s">
        <v>197</v>
      </c>
    </row>
    <row r="12" spans="1:51" ht="24" x14ac:dyDescent="0.2">
      <c r="A12" s="177">
        <v>1</v>
      </c>
      <c r="B12" s="177">
        <v>6</v>
      </c>
      <c r="D12" s="75" t="str">
        <f>VLOOKUP(A12,'Databáze 1.liga'!$A$3:$B$10,2,FALSE)</f>
        <v>Dlouhá Brtnice</v>
      </c>
      <c r="E12" s="76" t="s">
        <v>12</v>
      </c>
      <c r="F12" s="75" t="str">
        <f>VLOOKUP(B12,'Databáze 1.liga'!$A$3:$B$10,2,FALSE)</f>
        <v>Rezerva Dačice</v>
      </c>
      <c r="G12" s="99">
        <v>11</v>
      </c>
      <c r="H12" s="105" t="s">
        <v>12</v>
      </c>
      <c r="I12" s="120">
        <v>4</v>
      </c>
      <c r="K12" s="76">
        <f t="shared" si="0"/>
        <v>1</v>
      </c>
      <c r="L12" s="76" t="str">
        <f t="shared" si="1"/>
        <v>D</v>
      </c>
      <c r="M12" s="76" t="str">
        <f t="shared" si="2"/>
        <v>3</v>
      </c>
      <c r="O12" s="83">
        <f t="shared" si="3"/>
        <v>1</v>
      </c>
      <c r="P12" s="84">
        <f t="shared" si="4"/>
        <v>3</v>
      </c>
      <c r="Q12" s="84">
        <f t="shared" si="5"/>
        <v>11</v>
      </c>
      <c r="R12" s="84">
        <f t="shared" si="6"/>
        <v>4</v>
      </c>
      <c r="S12" s="93"/>
      <c r="T12" s="83">
        <f t="shared" si="7"/>
        <v>0</v>
      </c>
      <c r="U12" s="84">
        <f t="shared" si="8"/>
        <v>0</v>
      </c>
      <c r="V12" s="84">
        <f t="shared" si="9"/>
        <v>0</v>
      </c>
      <c r="W12" s="84">
        <f t="shared" si="10"/>
        <v>0</v>
      </c>
      <c r="X12" s="88"/>
      <c r="Y12" s="83">
        <f t="shared" si="11"/>
        <v>0</v>
      </c>
      <c r="Z12" s="84">
        <f t="shared" si="12"/>
        <v>0</v>
      </c>
      <c r="AA12" s="84">
        <f t="shared" si="13"/>
        <v>0</v>
      </c>
      <c r="AB12" s="84">
        <f t="shared" si="14"/>
        <v>0</v>
      </c>
      <c r="AC12" s="88"/>
      <c r="AD12" s="83">
        <f t="shared" si="15"/>
        <v>0</v>
      </c>
      <c r="AE12" s="84">
        <f t="shared" si="16"/>
        <v>0</v>
      </c>
      <c r="AF12" s="84">
        <f t="shared" si="17"/>
        <v>0</v>
      </c>
      <c r="AG12" s="84">
        <f t="shared" si="18"/>
        <v>0</v>
      </c>
      <c r="AH12" s="88"/>
      <c r="AI12" s="83">
        <f t="shared" si="19"/>
        <v>0</v>
      </c>
      <c r="AJ12" s="84">
        <f t="shared" si="20"/>
        <v>0</v>
      </c>
      <c r="AK12" s="84">
        <f t="shared" si="21"/>
        <v>0</v>
      </c>
      <c r="AL12" s="84">
        <f t="shared" si="22"/>
        <v>0</v>
      </c>
      <c r="AM12" s="88"/>
      <c r="AN12" s="83">
        <f t="shared" si="23"/>
        <v>1</v>
      </c>
      <c r="AO12" s="84">
        <f t="shared" si="24"/>
        <v>0</v>
      </c>
      <c r="AP12" s="84">
        <f t="shared" si="25"/>
        <v>4</v>
      </c>
      <c r="AQ12" s="84">
        <f t="shared" si="26"/>
        <v>11</v>
      </c>
      <c r="AR12" s="88"/>
      <c r="AW12" s="119" t="s">
        <v>200</v>
      </c>
      <c r="AY12" s="119" t="s">
        <v>201</v>
      </c>
    </row>
    <row r="13" spans="1:51" ht="24" x14ac:dyDescent="0.2">
      <c r="A13" s="177">
        <v>4</v>
      </c>
      <c r="B13" s="177">
        <v>2</v>
      </c>
      <c r="D13" s="75" t="str">
        <f>VLOOKUP(A13,'Databáze 1.liga'!$A$3:$B$10,2,FALSE)</f>
        <v>Dream Team</v>
      </c>
      <c r="E13" s="76" t="s">
        <v>12</v>
      </c>
      <c r="F13" s="75" t="str">
        <f>VLOOKUP(B13,'Databáze 1.liga'!$A$3:$B$10,2,FALSE)</f>
        <v>Třeštice A</v>
      </c>
      <c r="G13" s="99">
        <v>8</v>
      </c>
      <c r="H13" s="105" t="s">
        <v>12</v>
      </c>
      <c r="I13" s="120">
        <v>5</v>
      </c>
      <c r="K13" s="76">
        <f t="shared" si="0"/>
        <v>1</v>
      </c>
      <c r="L13" s="76" t="str">
        <f t="shared" si="1"/>
        <v>D</v>
      </c>
      <c r="M13" s="76" t="str">
        <f t="shared" si="2"/>
        <v>3</v>
      </c>
      <c r="O13" s="83">
        <f t="shared" si="3"/>
        <v>0</v>
      </c>
      <c r="P13" s="84">
        <f t="shared" si="4"/>
        <v>0</v>
      </c>
      <c r="Q13" s="84">
        <f t="shared" si="5"/>
        <v>0</v>
      </c>
      <c r="R13" s="84">
        <f t="shared" si="6"/>
        <v>0</v>
      </c>
      <c r="S13" s="93"/>
      <c r="T13" s="83">
        <f t="shared" si="7"/>
        <v>1</v>
      </c>
      <c r="U13" s="84">
        <f t="shared" si="8"/>
        <v>0</v>
      </c>
      <c r="V13" s="84">
        <f t="shared" si="9"/>
        <v>5</v>
      </c>
      <c r="W13" s="84">
        <f t="shared" si="10"/>
        <v>8</v>
      </c>
      <c r="X13" s="88"/>
      <c r="Y13" s="83">
        <f t="shared" si="11"/>
        <v>0</v>
      </c>
      <c r="Z13" s="84">
        <f t="shared" si="12"/>
        <v>0</v>
      </c>
      <c r="AA13" s="84">
        <f t="shared" si="13"/>
        <v>0</v>
      </c>
      <c r="AB13" s="84">
        <f t="shared" si="14"/>
        <v>0</v>
      </c>
      <c r="AC13" s="88"/>
      <c r="AD13" s="83">
        <f t="shared" si="15"/>
        <v>1</v>
      </c>
      <c r="AE13" s="84">
        <f t="shared" si="16"/>
        <v>3</v>
      </c>
      <c r="AF13" s="84">
        <f t="shared" si="17"/>
        <v>8</v>
      </c>
      <c r="AG13" s="84">
        <f t="shared" si="18"/>
        <v>5</v>
      </c>
      <c r="AH13" s="88"/>
      <c r="AI13" s="83">
        <f t="shared" si="19"/>
        <v>0</v>
      </c>
      <c r="AJ13" s="84">
        <f t="shared" si="20"/>
        <v>0</v>
      </c>
      <c r="AK13" s="84">
        <f t="shared" si="21"/>
        <v>0</v>
      </c>
      <c r="AL13" s="84">
        <f t="shared" si="22"/>
        <v>0</v>
      </c>
      <c r="AM13" s="88"/>
      <c r="AN13" s="83">
        <f t="shared" si="23"/>
        <v>0</v>
      </c>
      <c r="AO13" s="84">
        <f t="shared" si="24"/>
        <v>0</v>
      </c>
      <c r="AP13" s="84">
        <f t="shared" si="25"/>
        <v>0</v>
      </c>
      <c r="AQ13" s="84">
        <f t="shared" si="26"/>
        <v>0</v>
      </c>
      <c r="AR13" s="88"/>
      <c r="AW13" s="119" t="s">
        <v>206</v>
      </c>
      <c r="AY13" s="119" t="s">
        <v>207</v>
      </c>
    </row>
    <row r="14" spans="1:51" ht="15.75" x14ac:dyDescent="0.2">
      <c r="A14" s="177">
        <v>6</v>
      </c>
      <c r="B14" s="177">
        <v>3</v>
      </c>
      <c r="D14" s="75" t="str">
        <f>VLOOKUP(A14,'Databáze 1.liga'!$A$3:$B$10,2,FALSE)</f>
        <v>Rezerva Dačice</v>
      </c>
      <c r="E14" s="76" t="s">
        <v>12</v>
      </c>
      <c r="F14" s="75" t="str">
        <f>VLOOKUP(B14,'Databáze 1.liga'!$A$3:$B$10,2,FALSE)</f>
        <v>Urbanov</v>
      </c>
      <c r="G14" s="99">
        <v>6</v>
      </c>
      <c r="H14" s="105" t="s">
        <v>12</v>
      </c>
      <c r="I14" s="120">
        <v>3</v>
      </c>
      <c r="K14" s="76">
        <f t="shared" si="0"/>
        <v>1</v>
      </c>
      <c r="L14" s="76" t="str">
        <f t="shared" si="1"/>
        <v>D</v>
      </c>
      <c r="M14" s="76" t="str">
        <f t="shared" si="2"/>
        <v>3</v>
      </c>
      <c r="O14" s="83">
        <f t="shared" si="3"/>
        <v>0</v>
      </c>
      <c r="P14" s="84">
        <f t="shared" si="4"/>
        <v>0</v>
      </c>
      <c r="Q14" s="84">
        <f t="shared" si="5"/>
        <v>0</v>
      </c>
      <c r="R14" s="84">
        <f t="shared" si="6"/>
        <v>0</v>
      </c>
      <c r="S14" s="93"/>
      <c r="T14" s="83">
        <f t="shared" si="7"/>
        <v>0</v>
      </c>
      <c r="U14" s="84">
        <f t="shared" si="8"/>
        <v>0</v>
      </c>
      <c r="V14" s="84">
        <f t="shared" si="9"/>
        <v>0</v>
      </c>
      <c r="W14" s="84">
        <f t="shared" si="10"/>
        <v>0</v>
      </c>
      <c r="X14" s="88"/>
      <c r="Y14" s="83">
        <f t="shared" si="11"/>
        <v>1</v>
      </c>
      <c r="Z14" s="84">
        <f t="shared" si="12"/>
        <v>0</v>
      </c>
      <c r="AA14" s="84">
        <f t="shared" si="13"/>
        <v>3</v>
      </c>
      <c r="AB14" s="84">
        <f t="shared" si="14"/>
        <v>6</v>
      </c>
      <c r="AC14" s="88"/>
      <c r="AD14" s="83">
        <f t="shared" si="15"/>
        <v>0</v>
      </c>
      <c r="AE14" s="84">
        <f t="shared" si="16"/>
        <v>0</v>
      </c>
      <c r="AF14" s="84">
        <f t="shared" si="17"/>
        <v>0</v>
      </c>
      <c r="AG14" s="84">
        <f t="shared" si="18"/>
        <v>0</v>
      </c>
      <c r="AH14" s="88"/>
      <c r="AI14" s="83">
        <f t="shared" si="19"/>
        <v>0</v>
      </c>
      <c r="AJ14" s="84">
        <f t="shared" si="20"/>
        <v>0</v>
      </c>
      <c r="AK14" s="84">
        <f t="shared" si="21"/>
        <v>0</v>
      </c>
      <c r="AL14" s="84">
        <f t="shared" si="22"/>
        <v>0</v>
      </c>
      <c r="AM14" s="88"/>
      <c r="AN14" s="83">
        <f t="shared" si="23"/>
        <v>1</v>
      </c>
      <c r="AO14" s="84">
        <f t="shared" si="24"/>
        <v>3</v>
      </c>
      <c r="AP14" s="84">
        <f t="shared" si="25"/>
        <v>6</v>
      </c>
      <c r="AQ14" s="84">
        <f t="shared" si="26"/>
        <v>3</v>
      </c>
      <c r="AR14" s="88"/>
      <c r="AW14" s="119" t="s">
        <v>220</v>
      </c>
      <c r="AY14" s="119" t="s">
        <v>221</v>
      </c>
    </row>
    <row r="15" spans="1:51" ht="15.75" x14ac:dyDescent="0.2">
      <c r="A15" s="177">
        <v>5</v>
      </c>
      <c r="B15" s="177">
        <v>1</v>
      </c>
      <c r="D15" s="240" t="str">
        <f>VLOOKUP(A15,'Databáze 1.liga'!$A$3:$B$10,2,FALSE)</f>
        <v>Borovná</v>
      </c>
      <c r="E15" s="241" t="s">
        <v>12</v>
      </c>
      <c r="F15" s="240" t="str">
        <f>VLOOKUP(B15,'Databáze 1.liga'!$A$3:$B$10,2,FALSE)</f>
        <v>Dlouhá Brtnice</v>
      </c>
      <c r="G15" s="242">
        <v>5</v>
      </c>
      <c r="H15" s="243" t="s">
        <v>12</v>
      </c>
      <c r="I15" s="244">
        <v>4</v>
      </c>
      <c r="K15" s="76">
        <f t="shared" si="0"/>
        <v>1</v>
      </c>
      <c r="L15" s="76" t="str">
        <f t="shared" si="1"/>
        <v>D</v>
      </c>
      <c r="M15" s="76" t="str">
        <f t="shared" si="2"/>
        <v>3</v>
      </c>
      <c r="O15" s="83">
        <f t="shared" si="3"/>
        <v>1</v>
      </c>
      <c r="P15" s="84">
        <f t="shared" si="4"/>
        <v>0</v>
      </c>
      <c r="Q15" s="84">
        <f t="shared" si="5"/>
        <v>4</v>
      </c>
      <c r="R15" s="84">
        <f t="shared" si="6"/>
        <v>5</v>
      </c>
      <c r="S15" s="93"/>
      <c r="T15" s="83">
        <f t="shared" si="7"/>
        <v>0</v>
      </c>
      <c r="U15" s="84">
        <f t="shared" si="8"/>
        <v>0</v>
      </c>
      <c r="V15" s="84">
        <f t="shared" si="9"/>
        <v>0</v>
      </c>
      <c r="W15" s="84">
        <f t="shared" si="10"/>
        <v>0</v>
      </c>
      <c r="X15" s="88"/>
      <c r="Y15" s="83">
        <f t="shared" si="11"/>
        <v>0</v>
      </c>
      <c r="Z15" s="84">
        <f t="shared" si="12"/>
        <v>0</v>
      </c>
      <c r="AA15" s="84">
        <f t="shared" si="13"/>
        <v>0</v>
      </c>
      <c r="AB15" s="84">
        <f t="shared" si="14"/>
        <v>0</v>
      </c>
      <c r="AC15" s="88"/>
      <c r="AD15" s="83">
        <f t="shared" si="15"/>
        <v>0</v>
      </c>
      <c r="AE15" s="84">
        <f t="shared" si="16"/>
        <v>0</v>
      </c>
      <c r="AF15" s="84">
        <f t="shared" si="17"/>
        <v>0</v>
      </c>
      <c r="AG15" s="84">
        <f t="shared" si="18"/>
        <v>0</v>
      </c>
      <c r="AH15" s="88"/>
      <c r="AI15" s="83">
        <f t="shared" si="19"/>
        <v>1</v>
      </c>
      <c r="AJ15" s="84">
        <f t="shared" si="20"/>
        <v>3</v>
      </c>
      <c r="AK15" s="84">
        <f t="shared" si="21"/>
        <v>5</v>
      </c>
      <c r="AL15" s="84">
        <f t="shared" si="22"/>
        <v>4</v>
      </c>
      <c r="AM15" s="88"/>
      <c r="AN15" s="83">
        <f t="shared" si="23"/>
        <v>0</v>
      </c>
      <c r="AO15" s="84">
        <f t="shared" si="24"/>
        <v>0</v>
      </c>
      <c r="AP15" s="84">
        <f t="shared" si="25"/>
        <v>0</v>
      </c>
      <c r="AQ15" s="84">
        <f t="shared" si="26"/>
        <v>0</v>
      </c>
      <c r="AR15" s="88"/>
      <c r="AW15" s="119" t="s">
        <v>223</v>
      </c>
      <c r="AY15" s="119" t="s">
        <v>224</v>
      </c>
    </row>
    <row r="16" spans="1:51" ht="24" x14ac:dyDescent="0.2">
      <c r="A16" s="177">
        <v>2</v>
      </c>
      <c r="B16" s="177">
        <v>6</v>
      </c>
      <c r="D16" s="75" t="str">
        <f>VLOOKUP(A16,'Databáze 1.liga'!$A$3:$B$10,2,FALSE)</f>
        <v>Třeštice A</v>
      </c>
      <c r="E16" s="76" t="s">
        <v>12</v>
      </c>
      <c r="F16" s="75" t="str">
        <f>VLOOKUP(B16,'Databáze 1.liga'!$A$3:$B$10,2,FALSE)</f>
        <v>Rezerva Dačice</v>
      </c>
      <c r="G16" s="99">
        <v>15</v>
      </c>
      <c r="H16" s="105" t="s">
        <v>12</v>
      </c>
      <c r="I16" s="120">
        <v>1</v>
      </c>
      <c r="K16" s="76">
        <f t="shared" si="0"/>
        <v>1</v>
      </c>
      <c r="L16" s="76" t="str">
        <f t="shared" si="1"/>
        <v>D</v>
      </c>
      <c r="M16" s="76" t="str">
        <f t="shared" si="2"/>
        <v>3</v>
      </c>
      <c r="O16" s="83">
        <f t="shared" si="3"/>
        <v>0</v>
      </c>
      <c r="P16" s="84">
        <f t="shared" si="4"/>
        <v>0</v>
      </c>
      <c r="Q16" s="84">
        <f t="shared" si="5"/>
        <v>0</v>
      </c>
      <c r="R16" s="84">
        <f t="shared" si="6"/>
        <v>0</v>
      </c>
      <c r="S16" s="93"/>
      <c r="T16" s="83">
        <f t="shared" si="7"/>
        <v>1</v>
      </c>
      <c r="U16" s="84">
        <f t="shared" si="8"/>
        <v>3</v>
      </c>
      <c r="V16" s="84">
        <f t="shared" si="9"/>
        <v>15</v>
      </c>
      <c r="W16" s="84">
        <f t="shared" si="10"/>
        <v>1</v>
      </c>
      <c r="X16" s="88"/>
      <c r="Y16" s="83">
        <f t="shared" si="11"/>
        <v>0</v>
      </c>
      <c r="Z16" s="84">
        <f t="shared" si="12"/>
        <v>0</v>
      </c>
      <c r="AA16" s="84">
        <f t="shared" si="13"/>
        <v>0</v>
      </c>
      <c r="AB16" s="84">
        <f t="shared" si="14"/>
        <v>0</v>
      </c>
      <c r="AC16" s="88"/>
      <c r="AD16" s="83">
        <f t="shared" si="15"/>
        <v>0</v>
      </c>
      <c r="AE16" s="84">
        <f t="shared" si="16"/>
        <v>0</v>
      </c>
      <c r="AF16" s="84">
        <f t="shared" si="17"/>
        <v>0</v>
      </c>
      <c r="AG16" s="84">
        <f t="shared" si="18"/>
        <v>0</v>
      </c>
      <c r="AH16" s="88"/>
      <c r="AI16" s="83">
        <f t="shared" si="19"/>
        <v>0</v>
      </c>
      <c r="AJ16" s="84">
        <f t="shared" si="20"/>
        <v>0</v>
      </c>
      <c r="AK16" s="84">
        <f t="shared" si="21"/>
        <v>0</v>
      </c>
      <c r="AL16" s="84">
        <f t="shared" si="22"/>
        <v>0</v>
      </c>
      <c r="AM16" s="88"/>
      <c r="AN16" s="83">
        <f t="shared" si="23"/>
        <v>1</v>
      </c>
      <c r="AO16" s="84">
        <f t="shared" si="24"/>
        <v>0</v>
      </c>
      <c r="AP16" s="84">
        <f t="shared" si="25"/>
        <v>1</v>
      </c>
      <c r="AQ16" s="84">
        <f t="shared" si="26"/>
        <v>15</v>
      </c>
      <c r="AR16" s="88"/>
      <c r="AW16" s="119" t="s">
        <v>232</v>
      </c>
      <c r="AY16" s="119" t="s">
        <v>233</v>
      </c>
    </row>
    <row r="17" spans="1:51" ht="15.75" x14ac:dyDescent="0.2">
      <c r="A17" s="177">
        <v>3</v>
      </c>
      <c r="B17" s="177">
        <v>5</v>
      </c>
      <c r="D17" s="75" t="str">
        <f>VLOOKUP(A17,'Databáze 1.liga'!$A$3:$B$10,2,FALSE)</f>
        <v>Urbanov</v>
      </c>
      <c r="E17" s="76" t="s">
        <v>12</v>
      </c>
      <c r="F17" s="75" t="str">
        <f>VLOOKUP(B17,'Databáze 1.liga'!$A$3:$B$10,2,FALSE)</f>
        <v>Borovná</v>
      </c>
      <c r="G17" s="99">
        <v>4</v>
      </c>
      <c r="H17" s="105" t="s">
        <v>12</v>
      </c>
      <c r="I17" s="120">
        <v>6</v>
      </c>
      <c r="K17" s="76">
        <f t="shared" si="0"/>
        <v>1</v>
      </c>
      <c r="L17" s="76" t="str">
        <f t="shared" si="1"/>
        <v>H</v>
      </c>
      <c r="M17" s="76" t="str">
        <f t="shared" si="2"/>
        <v>3</v>
      </c>
      <c r="O17" s="83">
        <f t="shared" si="3"/>
        <v>0</v>
      </c>
      <c r="P17" s="84">
        <f t="shared" si="4"/>
        <v>0</v>
      </c>
      <c r="Q17" s="84">
        <f t="shared" si="5"/>
        <v>0</v>
      </c>
      <c r="R17" s="84">
        <f t="shared" si="6"/>
        <v>0</v>
      </c>
      <c r="S17" s="93"/>
      <c r="T17" s="83">
        <f t="shared" si="7"/>
        <v>0</v>
      </c>
      <c r="U17" s="84">
        <f t="shared" si="8"/>
        <v>0</v>
      </c>
      <c r="V17" s="84">
        <f t="shared" si="9"/>
        <v>0</v>
      </c>
      <c r="W17" s="84">
        <f t="shared" si="10"/>
        <v>0</v>
      </c>
      <c r="X17" s="88"/>
      <c r="Y17" s="83">
        <f t="shared" si="11"/>
        <v>1</v>
      </c>
      <c r="Z17" s="84">
        <f t="shared" si="12"/>
        <v>0</v>
      </c>
      <c r="AA17" s="84">
        <f t="shared" si="13"/>
        <v>4</v>
      </c>
      <c r="AB17" s="84">
        <f t="shared" si="14"/>
        <v>6</v>
      </c>
      <c r="AC17" s="88"/>
      <c r="AD17" s="83">
        <f t="shared" si="15"/>
        <v>0</v>
      </c>
      <c r="AE17" s="84">
        <f t="shared" si="16"/>
        <v>0</v>
      </c>
      <c r="AF17" s="84">
        <f t="shared" si="17"/>
        <v>0</v>
      </c>
      <c r="AG17" s="84">
        <f t="shared" si="18"/>
        <v>0</v>
      </c>
      <c r="AH17" s="88"/>
      <c r="AI17" s="83">
        <f t="shared" si="19"/>
        <v>1</v>
      </c>
      <c r="AJ17" s="84">
        <f t="shared" si="20"/>
        <v>3</v>
      </c>
      <c r="AK17" s="84">
        <f t="shared" si="21"/>
        <v>6</v>
      </c>
      <c r="AL17" s="84">
        <f t="shared" si="22"/>
        <v>4</v>
      </c>
      <c r="AM17" s="88"/>
      <c r="AN17" s="83">
        <f t="shared" si="23"/>
        <v>0</v>
      </c>
      <c r="AO17" s="84">
        <f t="shared" si="24"/>
        <v>0</v>
      </c>
      <c r="AP17" s="84">
        <f t="shared" si="25"/>
        <v>0</v>
      </c>
      <c r="AQ17" s="84">
        <f t="shared" si="26"/>
        <v>0</v>
      </c>
      <c r="AR17" s="88"/>
      <c r="AW17" s="119" t="s">
        <v>238</v>
      </c>
      <c r="AY17" s="119" t="s">
        <v>239</v>
      </c>
    </row>
    <row r="18" spans="1:51" ht="24" x14ac:dyDescent="0.2">
      <c r="A18" s="177">
        <v>1</v>
      </c>
      <c r="B18" s="177">
        <v>4</v>
      </c>
      <c r="D18" s="75" t="str">
        <f>VLOOKUP(A18,'Databáze 1.liga'!$A$3:$B$10,2,FALSE)</f>
        <v>Dlouhá Brtnice</v>
      </c>
      <c r="E18" s="76" t="s">
        <v>12</v>
      </c>
      <c r="F18" s="75" t="str">
        <f>VLOOKUP(B18,'Databáze 1.liga'!$A$3:$B$10,2,FALSE)</f>
        <v>Dream Team</v>
      </c>
      <c r="G18" s="99">
        <v>7</v>
      </c>
      <c r="H18" s="105" t="s">
        <v>12</v>
      </c>
      <c r="I18" s="120">
        <v>11</v>
      </c>
      <c r="K18" s="76">
        <f t="shared" si="0"/>
        <v>1</v>
      </c>
      <c r="L18" s="76" t="str">
        <f t="shared" si="1"/>
        <v>H</v>
      </c>
      <c r="M18" s="76" t="str">
        <f t="shared" si="2"/>
        <v>3</v>
      </c>
      <c r="O18" s="83">
        <f t="shared" si="3"/>
        <v>1</v>
      </c>
      <c r="P18" s="84">
        <f t="shared" si="4"/>
        <v>0</v>
      </c>
      <c r="Q18" s="84">
        <f t="shared" si="5"/>
        <v>7</v>
      </c>
      <c r="R18" s="84">
        <f t="shared" si="6"/>
        <v>11</v>
      </c>
      <c r="S18" s="93"/>
      <c r="T18" s="83">
        <f t="shared" si="7"/>
        <v>0</v>
      </c>
      <c r="U18" s="84">
        <f t="shared" si="8"/>
        <v>0</v>
      </c>
      <c r="V18" s="84">
        <f t="shared" si="9"/>
        <v>0</v>
      </c>
      <c r="W18" s="84">
        <f t="shared" si="10"/>
        <v>0</v>
      </c>
      <c r="X18" s="88"/>
      <c r="Y18" s="83">
        <f t="shared" si="11"/>
        <v>0</v>
      </c>
      <c r="Z18" s="84">
        <f t="shared" si="12"/>
        <v>0</v>
      </c>
      <c r="AA18" s="84">
        <f t="shared" si="13"/>
        <v>0</v>
      </c>
      <c r="AB18" s="84">
        <f t="shared" si="14"/>
        <v>0</v>
      </c>
      <c r="AC18" s="88"/>
      <c r="AD18" s="83">
        <f t="shared" si="15"/>
        <v>1</v>
      </c>
      <c r="AE18" s="84">
        <f t="shared" si="16"/>
        <v>3</v>
      </c>
      <c r="AF18" s="84">
        <f t="shared" si="17"/>
        <v>11</v>
      </c>
      <c r="AG18" s="84">
        <f t="shared" si="18"/>
        <v>7</v>
      </c>
      <c r="AH18" s="88"/>
      <c r="AI18" s="83">
        <f t="shared" si="19"/>
        <v>0</v>
      </c>
      <c r="AJ18" s="84">
        <f t="shared" si="20"/>
        <v>0</v>
      </c>
      <c r="AK18" s="84">
        <f t="shared" si="21"/>
        <v>0</v>
      </c>
      <c r="AL18" s="84">
        <f t="shared" si="22"/>
        <v>0</v>
      </c>
      <c r="AM18" s="88"/>
      <c r="AN18" s="83">
        <f t="shared" si="23"/>
        <v>0</v>
      </c>
      <c r="AO18" s="84">
        <f t="shared" si="24"/>
        <v>0</v>
      </c>
      <c r="AP18" s="84">
        <f t="shared" si="25"/>
        <v>0</v>
      </c>
      <c r="AQ18" s="84">
        <f t="shared" si="26"/>
        <v>0</v>
      </c>
      <c r="AR18" s="88"/>
      <c r="AW18" s="119" t="s">
        <v>240</v>
      </c>
      <c r="AY18" s="119" t="s">
        <v>241</v>
      </c>
    </row>
    <row r="19" spans="1:51" ht="15.75" x14ac:dyDescent="0.2">
      <c r="A19" s="177"/>
      <c r="B19" s="177"/>
      <c r="E19" s="76"/>
      <c r="G19" s="99"/>
      <c r="H19" s="105"/>
      <c r="I19" s="120"/>
      <c r="K19" s="76"/>
      <c r="L19" s="76"/>
      <c r="M19" s="76"/>
      <c r="O19" s="83"/>
      <c r="P19" s="84"/>
      <c r="Q19" s="84"/>
      <c r="R19" s="84"/>
      <c r="S19" s="93"/>
      <c r="T19" s="83"/>
      <c r="U19" s="84"/>
      <c r="V19" s="84"/>
      <c r="W19" s="84"/>
      <c r="X19" s="88"/>
      <c r="Y19" s="83"/>
      <c r="Z19" s="84"/>
      <c r="AA19" s="84"/>
      <c r="AB19" s="84"/>
      <c r="AC19" s="88"/>
      <c r="AD19" s="83"/>
      <c r="AE19" s="84"/>
      <c r="AF19" s="84"/>
      <c r="AG19" s="84"/>
      <c r="AH19" s="88"/>
      <c r="AI19" s="83"/>
      <c r="AJ19" s="84"/>
      <c r="AK19" s="84"/>
      <c r="AL19" s="84"/>
      <c r="AM19" s="88"/>
      <c r="AN19" s="83"/>
      <c r="AO19" s="84"/>
      <c r="AP19" s="84"/>
      <c r="AQ19" s="84"/>
      <c r="AR19" s="88"/>
    </row>
    <row r="20" spans="1:51" ht="15.75" x14ac:dyDescent="0.2">
      <c r="A20" s="177"/>
      <c r="B20" s="177"/>
      <c r="C20" s="265" t="s">
        <v>210</v>
      </c>
      <c r="D20" s="266"/>
      <c r="E20" s="220"/>
      <c r="F20" s="221"/>
      <c r="G20" s="220"/>
      <c r="H20" s="220"/>
      <c r="I20" s="221"/>
      <c r="J20" s="222"/>
      <c r="K20" s="220"/>
      <c r="L20" s="221"/>
      <c r="M20" s="221"/>
      <c r="N20" s="221"/>
      <c r="O20" s="83"/>
      <c r="P20" s="84"/>
      <c r="Q20" s="84"/>
      <c r="R20" s="84"/>
      <c r="S20" s="93"/>
      <c r="T20" s="83"/>
      <c r="U20" s="84"/>
      <c r="V20" s="84"/>
      <c r="W20" s="84"/>
      <c r="X20" s="88"/>
      <c r="Y20" s="83"/>
      <c r="Z20" s="84"/>
      <c r="AA20" s="84"/>
      <c r="AB20" s="84"/>
      <c r="AC20" s="88"/>
      <c r="AD20" s="83"/>
      <c r="AE20" s="84"/>
      <c r="AF20" s="84"/>
      <c r="AG20" s="84"/>
      <c r="AH20" s="88"/>
      <c r="AI20" s="83"/>
      <c r="AJ20" s="84"/>
      <c r="AK20" s="84"/>
      <c r="AL20" s="84"/>
      <c r="AM20" s="88"/>
      <c r="AN20" s="83"/>
      <c r="AO20" s="84"/>
      <c r="AP20" s="84"/>
      <c r="AQ20" s="84"/>
      <c r="AR20" s="88"/>
    </row>
    <row r="21" spans="1:51" ht="15.75" x14ac:dyDescent="0.2">
      <c r="A21" s="177"/>
      <c r="B21" s="177"/>
      <c r="C21" s="219"/>
      <c r="D21" s="166" t="s">
        <v>21</v>
      </c>
      <c r="E21" s="167" t="s">
        <v>12</v>
      </c>
      <c r="F21" s="245" t="s">
        <v>20</v>
      </c>
      <c r="G21" s="151">
        <v>3</v>
      </c>
      <c r="H21" s="152" t="s">
        <v>12</v>
      </c>
      <c r="I21" s="153">
        <v>10</v>
      </c>
      <c r="J21" s="166"/>
      <c r="K21" s="76">
        <f t="shared" ref="K21:K22" si="27">IF(OR(G21="",I21=""),"",1)</f>
        <v>1</v>
      </c>
      <c r="L21" s="76" t="str">
        <f t="shared" ref="L21:L22" si="28">IF(G21&gt;I21,"D",IF(G21&lt;I21,"H",IF(K21=1,"R","")))</f>
        <v>H</v>
      </c>
      <c r="M21" s="76" t="str">
        <f t="shared" ref="M21:M22" si="29">IF(K21=1,IF(L21="R","1","3"),"")</f>
        <v>3</v>
      </c>
      <c r="N21" s="167"/>
      <c r="O21" s="83"/>
      <c r="P21" s="84"/>
      <c r="Q21" s="84"/>
      <c r="R21" s="84"/>
      <c r="S21" s="93"/>
      <c r="T21" s="83"/>
      <c r="U21" s="84"/>
      <c r="V21" s="84"/>
      <c r="W21" s="84"/>
      <c r="X21" s="88"/>
      <c r="Y21" s="83"/>
      <c r="Z21" s="84"/>
      <c r="AA21" s="84"/>
      <c r="AB21" s="84"/>
      <c r="AC21" s="88"/>
      <c r="AD21" s="83"/>
      <c r="AE21" s="84"/>
      <c r="AF21" s="84"/>
      <c r="AG21" s="84"/>
      <c r="AH21" s="88"/>
      <c r="AI21" s="83"/>
      <c r="AJ21" s="84"/>
      <c r="AK21" s="84"/>
      <c r="AL21" s="84"/>
      <c r="AM21" s="88"/>
      <c r="AN21" s="83"/>
      <c r="AO21" s="84"/>
      <c r="AP21" s="84"/>
      <c r="AQ21" s="84"/>
      <c r="AR21" s="88"/>
      <c r="AW21" s="119" t="s">
        <v>263</v>
      </c>
      <c r="AY21" s="119" t="s">
        <v>264</v>
      </c>
    </row>
    <row r="22" spans="1:51" ht="24" x14ac:dyDescent="0.2">
      <c r="A22" s="177"/>
      <c r="B22" s="177"/>
      <c r="C22" s="219"/>
      <c r="D22" s="245" t="s">
        <v>20</v>
      </c>
      <c r="E22" s="167" t="s">
        <v>12</v>
      </c>
      <c r="F22" s="245" t="s">
        <v>29</v>
      </c>
      <c r="G22" s="151">
        <v>8</v>
      </c>
      <c r="H22" s="152" t="s">
        <v>12</v>
      </c>
      <c r="I22" s="153">
        <v>6</v>
      </c>
      <c r="J22" s="166"/>
      <c r="K22" s="76">
        <f t="shared" si="27"/>
        <v>1</v>
      </c>
      <c r="L22" s="76" t="str">
        <f t="shared" si="28"/>
        <v>D</v>
      </c>
      <c r="M22" s="76" t="str">
        <f t="shared" si="29"/>
        <v>3</v>
      </c>
      <c r="N22" s="167"/>
      <c r="O22" s="83"/>
      <c r="P22" s="84"/>
      <c r="Q22" s="84"/>
      <c r="R22" s="84"/>
      <c r="S22" s="93"/>
      <c r="T22" s="83"/>
      <c r="U22" s="84"/>
      <c r="V22" s="84"/>
      <c r="W22" s="84"/>
      <c r="X22" s="88"/>
      <c r="Y22" s="83"/>
      <c r="Z22" s="84"/>
      <c r="AA22" s="84"/>
      <c r="AB22" s="84"/>
      <c r="AC22" s="88"/>
      <c r="AD22" s="83"/>
      <c r="AE22" s="84"/>
      <c r="AF22" s="84"/>
      <c r="AG22" s="84"/>
      <c r="AH22" s="88"/>
      <c r="AI22" s="83"/>
      <c r="AJ22" s="84"/>
      <c r="AK22" s="84"/>
      <c r="AL22" s="84"/>
      <c r="AM22" s="88"/>
      <c r="AN22" s="83"/>
      <c r="AO22" s="84"/>
      <c r="AP22" s="84"/>
      <c r="AQ22" s="84"/>
      <c r="AR22" s="88"/>
      <c r="AW22" s="119" t="s">
        <v>269</v>
      </c>
      <c r="AY22" s="119" t="s">
        <v>270</v>
      </c>
    </row>
    <row r="23" spans="1:51" ht="24" x14ac:dyDescent="0.2">
      <c r="A23" s="177"/>
      <c r="B23" s="177"/>
      <c r="C23" s="219"/>
      <c r="D23" s="245" t="s">
        <v>29</v>
      </c>
      <c r="E23" s="167" t="s">
        <v>12</v>
      </c>
      <c r="F23" s="166" t="s">
        <v>21</v>
      </c>
      <c r="G23" s="151">
        <v>9</v>
      </c>
      <c r="H23" s="152" t="s">
        <v>12</v>
      </c>
      <c r="I23" s="153">
        <v>6</v>
      </c>
      <c r="J23" s="166"/>
      <c r="K23" s="76">
        <f t="shared" ref="K23" si="30">IF(OR(G23="",I23=""),"",1)</f>
        <v>1</v>
      </c>
      <c r="L23" s="76" t="str">
        <f t="shared" ref="L23" si="31">IF(G23&gt;I23,"D",IF(G23&lt;I23,"H",IF(K23=1,"R","")))</f>
        <v>D</v>
      </c>
      <c r="M23" s="76" t="str">
        <f t="shared" ref="M23" si="32">IF(K23=1,IF(L23="R","1","3"),"")</f>
        <v>3</v>
      </c>
      <c r="N23" s="167"/>
      <c r="O23" s="83"/>
      <c r="P23" s="84"/>
      <c r="Q23" s="84"/>
      <c r="R23" s="84"/>
      <c r="S23" s="93"/>
      <c r="T23" s="83"/>
      <c r="U23" s="84"/>
      <c r="V23" s="84"/>
      <c r="W23" s="84"/>
      <c r="X23" s="88"/>
      <c r="Y23" s="83"/>
      <c r="Z23" s="84"/>
      <c r="AA23" s="84"/>
      <c r="AB23" s="84"/>
      <c r="AC23" s="88"/>
      <c r="AD23" s="83"/>
      <c r="AE23" s="84"/>
      <c r="AF23" s="84"/>
      <c r="AG23" s="84"/>
      <c r="AH23" s="88"/>
      <c r="AI23" s="83"/>
      <c r="AJ23" s="84"/>
      <c r="AK23" s="84"/>
      <c r="AL23" s="84"/>
      <c r="AM23" s="88"/>
      <c r="AN23" s="83"/>
      <c r="AO23" s="84"/>
      <c r="AP23" s="84"/>
      <c r="AQ23" s="84"/>
      <c r="AR23" s="88"/>
      <c r="AW23" s="119" t="s">
        <v>277</v>
      </c>
      <c r="AY23" s="119" t="s">
        <v>278</v>
      </c>
    </row>
    <row r="24" spans="1:51" ht="15.75" x14ac:dyDescent="0.2">
      <c r="A24" s="177"/>
      <c r="B24" s="177"/>
      <c r="C24" s="219"/>
      <c r="D24" s="166"/>
      <c r="E24" s="166"/>
      <c r="F24" s="167"/>
      <c r="G24" s="166"/>
      <c r="H24" s="151"/>
      <c r="I24" s="152"/>
      <c r="J24" s="153"/>
      <c r="K24" s="166"/>
      <c r="L24" s="167"/>
      <c r="M24" s="167"/>
      <c r="N24" s="167"/>
      <c r="O24" s="83"/>
      <c r="P24" s="84"/>
      <c r="Q24" s="84"/>
      <c r="R24" s="84"/>
      <c r="S24" s="93"/>
      <c r="T24" s="83"/>
      <c r="U24" s="84"/>
      <c r="V24" s="84"/>
      <c r="W24" s="84"/>
      <c r="X24" s="88"/>
      <c r="Y24" s="83"/>
      <c r="Z24" s="84"/>
      <c r="AA24" s="84"/>
      <c r="AB24" s="84"/>
      <c r="AC24" s="88"/>
      <c r="AD24" s="83"/>
      <c r="AE24" s="84"/>
      <c r="AF24" s="84"/>
      <c r="AG24" s="84"/>
      <c r="AH24" s="88"/>
      <c r="AI24" s="83"/>
      <c r="AJ24" s="84"/>
      <c r="AK24" s="84"/>
      <c r="AL24" s="84"/>
      <c r="AM24" s="88"/>
      <c r="AN24" s="83"/>
      <c r="AO24" s="84"/>
      <c r="AP24" s="84"/>
      <c r="AQ24" s="84"/>
      <c r="AR24" s="88"/>
    </row>
    <row r="25" spans="1:51" ht="15.75" x14ac:dyDescent="0.2">
      <c r="A25" s="177"/>
      <c r="B25" s="177"/>
      <c r="C25" s="265" t="s">
        <v>212</v>
      </c>
      <c r="D25" s="266"/>
      <c r="E25" s="220"/>
      <c r="F25" s="221"/>
      <c r="G25" s="220"/>
      <c r="H25" s="220"/>
      <c r="I25" s="221"/>
      <c r="J25" s="222"/>
      <c r="K25" s="220"/>
      <c r="L25" s="221"/>
      <c r="M25" s="221"/>
      <c r="N25" s="221"/>
      <c r="O25" s="83"/>
      <c r="P25" s="84"/>
      <c r="Q25" s="84"/>
      <c r="R25" s="84"/>
      <c r="S25" s="93"/>
      <c r="T25" s="83"/>
      <c r="U25" s="84"/>
      <c r="V25" s="84"/>
      <c r="W25" s="84"/>
      <c r="X25" s="88"/>
      <c r="Y25" s="83"/>
      <c r="Z25" s="84"/>
      <c r="AA25" s="84"/>
      <c r="AB25" s="84"/>
      <c r="AC25" s="88"/>
      <c r="AD25" s="83"/>
      <c r="AE25" s="84"/>
      <c r="AF25" s="84"/>
      <c r="AG25" s="84"/>
      <c r="AH25" s="88"/>
      <c r="AI25" s="83"/>
      <c r="AJ25" s="84"/>
      <c r="AK25" s="84"/>
      <c r="AL25" s="84"/>
      <c r="AM25" s="88"/>
      <c r="AN25" s="83"/>
      <c r="AO25" s="84"/>
      <c r="AP25" s="84"/>
      <c r="AQ25" s="84"/>
      <c r="AR25" s="88"/>
    </row>
    <row r="26" spans="1:51" ht="24" x14ac:dyDescent="0.2">
      <c r="A26" s="177"/>
      <c r="B26" s="177"/>
      <c r="C26" s="219"/>
      <c r="D26" s="187" t="s">
        <v>33</v>
      </c>
      <c r="E26" s="167" t="s">
        <v>12</v>
      </c>
      <c r="F26" s="245" t="s">
        <v>25</v>
      </c>
      <c r="G26" s="151">
        <v>5</v>
      </c>
      <c r="H26" s="152" t="s">
        <v>12</v>
      </c>
      <c r="I26" s="153">
        <v>7</v>
      </c>
      <c r="J26" s="166"/>
      <c r="K26" s="76">
        <f t="shared" ref="K26" si="33">IF(OR(G26="",I26=""),"",1)</f>
        <v>1</v>
      </c>
      <c r="L26" s="76" t="str">
        <f t="shared" ref="L26" si="34">IF(G26&gt;I26,"D",IF(G26&lt;I26,"H",IF(K26=1,"R","")))</f>
        <v>H</v>
      </c>
      <c r="M26" s="76" t="str">
        <f t="shared" ref="M26" si="35">IF(K26=1,IF(L26="R","1","3"),"")</f>
        <v>3</v>
      </c>
      <c r="N26" s="167"/>
      <c r="O26" s="83"/>
      <c r="P26" s="84"/>
      <c r="Q26" s="84"/>
      <c r="R26" s="84"/>
      <c r="S26" s="93"/>
      <c r="T26" s="83"/>
      <c r="U26" s="84"/>
      <c r="V26" s="84"/>
      <c r="W26" s="84"/>
      <c r="X26" s="88"/>
      <c r="Y26" s="83"/>
      <c r="Z26" s="84"/>
      <c r="AA26" s="84"/>
      <c r="AB26" s="84"/>
      <c r="AC26" s="88"/>
      <c r="AD26" s="83"/>
      <c r="AE26" s="84"/>
      <c r="AF26" s="84"/>
      <c r="AG26" s="84"/>
      <c r="AH26" s="88"/>
      <c r="AI26" s="83"/>
      <c r="AJ26" s="84"/>
      <c r="AK26" s="84"/>
      <c r="AL26" s="84"/>
      <c r="AM26" s="88"/>
      <c r="AN26" s="83"/>
      <c r="AO26" s="84"/>
      <c r="AP26" s="84"/>
      <c r="AQ26" s="84"/>
      <c r="AR26" s="88"/>
      <c r="AW26" s="119" t="s">
        <v>261</v>
      </c>
      <c r="AY26" s="119" t="s">
        <v>262</v>
      </c>
    </row>
    <row r="27" spans="1:51" ht="26.25" customHeight="1" x14ac:dyDescent="0.2">
      <c r="C27" s="219"/>
      <c r="D27" s="245" t="s">
        <v>25</v>
      </c>
      <c r="E27" s="167" t="s">
        <v>12</v>
      </c>
      <c r="F27" s="245" t="s">
        <v>30</v>
      </c>
      <c r="G27" s="151">
        <v>7</v>
      </c>
      <c r="H27" s="152" t="s">
        <v>12</v>
      </c>
      <c r="I27" s="153">
        <v>8</v>
      </c>
      <c r="J27" s="166"/>
      <c r="K27" s="76">
        <f t="shared" ref="K27" si="36">IF(OR(G27="",I27=""),"",1)</f>
        <v>1</v>
      </c>
      <c r="L27" s="76" t="str">
        <f t="shared" ref="L27" si="37">IF(G27&gt;I27,"D",IF(G27&lt;I27,"H",IF(K27=1,"R","")))</f>
        <v>H</v>
      </c>
      <c r="M27" s="76" t="str">
        <f t="shared" ref="M27" si="38">IF(K27=1,IF(L27="R","1","3"),"")</f>
        <v>3</v>
      </c>
      <c r="N27" s="167"/>
      <c r="O27" s="94"/>
      <c r="P27" s="84"/>
      <c r="Q27" s="76"/>
      <c r="R27" s="76"/>
      <c r="S27" s="93"/>
      <c r="T27" s="95"/>
      <c r="X27" s="88"/>
      <c r="Y27" s="95"/>
      <c r="AC27" s="88"/>
      <c r="AD27" s="95"/>
      <c r="AH27" s="88"/>
      <c r="AI27" s="95"/>
      <c r="AM27" s="88"/>
      <c r="AN27" s="95"/>
      <c r="AR27" s="88"/>
      <c r="AW27" s="119" t="s">
        <v>265</v>
      </c>
      <c r="AY27" s="119" t="s">
        <v>266</v>
      </c>
    </row>
    <row r="28" spans="1:51" ht="15.75" customHeight="1" thickBot="1" x14ac:dyDescent="0.25">
      <c r="C28" s="219"/>
      <c r="D28" s="245" t="s">
        <v>30</v>
      </c>
      <c r="E28" s="167" t="s">
        <v>12</v>
      </c>
      <c r="F28" s="187" t="s">
        <v>33</v>
      </c>
      <c r="G28" s="151">
        <v>5</v>
      </c>
      <c r="H28" s="152" t="s">
        <v>12</v>
      </c>
      <c r="I28" s="153">
        <v>8</v>
      </c>
      <c r="J28" s="166"/>
      <c r="K28" s="76">
        <f t="shared" ref="K28" si="39">IF(OR(G28="",I28=""),"",1)</f>
        <v>1</v>
      </c>
      <c r="L28" s="76" t="str">
        <f t="shared" ref="L28" si="40">IF(G28&gt;I28,"D",IF(G28&lt;I28,"H",IF(K28=1,"R","")))</f>
        <v>H</v>
      </c>
      <c r="M28" s="76" t="str">
        <f t="shared" ref="M28" si="41">IF(K28=1,IF(L28="R","1","3"),"")</f>
        <v>3</v>
      </c>
      <c r="N28" s="167"/>
      <c r="O28" s="96">
        <f>SUM(O3:O27)</f>
        <v>5</v>
      </c>
      <c r="P28" s="97">
        <f>SUM(P3:P27)</f>
        <v>9</v>
      </c>
      <c r="Q28" s="97">
        <f>SUM(Q3:Q27)</f>
        <v>40</v>
      </c>
      <c r="R28" s="97">
        <f>SUM(R3:R27)</f>
        <v>27</v>
      </c>
      <c r="S28" s="98">
        <f>Q28-R28</f>
        <v>13</v>
      </c>
      <c r="T28" s="96">
        <f>SUM(T3:T27)</f>
        <v>5</v>
      </c>
      <c r="U28" s="97">
        <f>SUM(U3:U27)</f>
        <v>9</v>
      </c>
      <c r="V28" s="97">
        <f>SUM(V3:V27)</f>
        <v>36</v>
      </c>
      <c r="W28" s="97">
        <f>SUM(W3:W27)</f>
        <v>25</v>
      </c>
      <c r="X28" s="98">
        <f>V28-W28</f>
        <v>11</v>
      </c>
      <c r="Y28" s="96">
        <f>SUM(Y3:Y27)</f>
        <v>5</v>
      </c>
      <c r="Z28" s="97">
        <f>SUM(Z3:Z27)</f>
        <v>0</v>
      </c>
      <c r="AA28" s="97">
        <f>SUM(AA3:AA27)</f>
        <v>19</v>
      </c>
      <c r="AB28" s="97">
        <f>SUM(AB3:AB27)</f>
        <v>39</v>
      </c>
      <c r="AC28" s="98">
        <f>AA28-AB28</f>
        <v>-20</v>
      </c>
      <c r="AD28" s="96">
        <f>SUM(AD3:AD27)</f>
        <v>5</v>
      </c>
      <c r="AE28" s="97">
        <f>SUM(AE3:AE27)</f>
        <v>15</v>
      </c>
      <c r="AF28" s="97">
        <f>SUM(AF3:AF27)</f>
        <v>48</v>
      </c>
      <c r="AG28" s="97">
        <f>SUM(AG3:AG27)</f>
        <v>26</v>
      </c>
      <c r="AH28" s="98">
        <f>AF28-AG28</f>
        <v>22</v>
      </c>
      <c r="AI28" s="96">
        <f>SUM(AI3:AI27)</f>
        <v>5</v>
      </c>
      <c r="AJ28" s="97">
        <f>SUM(AJ3:AJ27)</f>
        <v>9</v>
      </c>
      <c r="AK28" s="97">
        <f>SUM(AK3:AK27)</f>
        <v>24</v>
      </c>
      <c r="AL28" s="97">
        <f>SUM(AL3:AL27)</f>
        <v>24</v>
      </c>
      <c r="AM28" s="98">
        <f>AK28-AL28</f>
        <v>0</v>
      </c>
      <c r="AN28" s="96">
        <f>SUM(AN3:AN27)</f>
        <v>5</v>
      </c>
      <c r="AO28" s="97">
        <f>SUM(AO3:AO27)</f>
        <v>3</v>
      </c>
      <c r="AP28" s="97">
        <f>SUM(AP3:AP27)</f>
        <v>15</v>
      </c>
      <c r="AQ28" s="97">
        <f>SUM(AQ3:AQ27)</f>
        <v>41</v>
      </c>
      <c r="AR28" s="98">
        <f>AP28-AQ28</f>
        <v>-26</v>
      </c>
      <c r="AW28" s="119" t="s">
        <v>275</v>
      </c>
      <c r="AY28" s="119" t="s">
        <v>276</v>
      </c>
    </row>
    <row r="29" spans="1:51" ht="15.75" customHeight="1" thickBot="1" x14ac:dyDescent="0.25">
      <c r="C29" s="219"/>
      <c r="D29" s="166"/>
      <c r="E29" s="167"/>
      <c r="F29" s="166"/>
      <c r="G29" s="151"/>
      <c r="H29" s="152"/>
      <c r="I29" s="153"/>
      <c r="J29" s="166"/>
      <c r="K29" s="167"/>
      <c r="L29" s="167"/>
      <c r="M29" s="167"/>
      <c r="N29" s="167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64"/>
      <c r="AJ29" s="264"/>
      <c r="AK29" s="264"/>
      <c r="AL29" s="264"/>
      <c r="AM29" s="264"/>
      <c r="AN29" s="264"/>
      <c r="AO29" s="264"/>
      <c r="AP29" s="264"/>
      <c r="AQ29" s="264"/>
      <c r="AR29" s="264"/>
    </row>
    <row r="30" spans="1:51" ht="15.75" customHeight="1" x14ac:dyDescent="0.25">
      <c r="C30" s="121"/>
      <c r="D30" s="216" t="s">
        <v>250</v>
      </c>
      <c r="E30" s="123"/>
      <c r="F30" s="122"/>
      <c r="G30" s="122"/>
      <c r="H30" s="122"/>
      <c r="I30" s="124"/>
      <c r="J30" s="122"/>
      <c r="K30" s="123"/>
      <c r="L30" s="125"/>
      <c r="M30" s="167"/>
      <c r="N30" s="167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64"/>
      <c r="AJ30" s="264"/>
      <c r="AK30" s="264"/>
      <c r="AL30" s="264"/>
      <c r="AM30" s="264"/>
      <c r="AN30" s="264"/>
      <c r="AO30" s="264"/>
      <c r="AP30" s="264"/>
      <c r="AQ30" s="264"/>
      <c r="AR30" s="264"/>
    </row>
    <row r="31" spans="1:51" ht="15.75" customHeight="1" x14ac:dyDescent="0.25">
      <c r="C31" s="237"/>
      <c r="D31" s="231"/>
      <c r="E31" s="233"/>
      <c r="F31" s="231"/>
      <c r="G31" s="231"/>
      <c r="H31" s="231"/>
      <c r="I31" s="238"/>
      <c r="J31" s="231"/>
      <c r="K31" s="233"/>
      <c r="L31" s="239"/>
      <c r="M31" s="167"/>
      <c r="N31" s="167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64"/>
      <c r="AJ31" s="264"/>
      <c r="AK31" s="264"/>
      <c r="AL31" s="264"/>
      <c r="AM31" s="264"/>
      <c r="AN31" s="264"/>
      <c r="AO31" s="264"/>
      <c r="AP31" s="264"/>
      <c r="AQ31" s="264"/>
      <c r="AR31" s="264"/>
    </row>
    <row r="32" spans="1:51" ht="15.75" customHeight="1" x14ac:dyDescent="0.25">
      <c r="C32" s="131">
        <v>1</v>
      </c>
      <c r="D32" s="127" t="s">
        <v>29</v>
      </c>
      <c r="E32" s="132">
        <v>7</v>
      </c>
      <c r="F32" s="128"/>
      <c r="G32" s="133">
        <v>63</v>
      </c>
      <c r="H32" s="128" t="s">
        <v>12</v>
      </c>
      <c r="I32" s="134">
        <v>40</v>
      </c>
      <c r="J32" s="127"/>
      <c r="K32" s="128"/>
      <c r="L32" s="135">
        <v>18</v>
      </c>
      <c r="M32" s="167"/>
      <c r="N32" s="167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264"/>
      <c r="AO32" s="264"/>
      <c r="AP32" s="264"/>
      <c r="AQ32" s="264"/>
      <c r="AR32" s="264"/>
    </row>
    <row r="33" spans="1:58" ht="15.75" customHeight="1" x14ac:dyDescent="0.25">
      <c r="C33" s="131">
        <v>2</v>
      </c>
      <c r="D33" s="127" t="s">
        <v>20</v>
      </c>
      <c r="E33" s="132">
        <v>7</v>
      </c>
      <c r="F33" s="128"/>
      <c r="G33" s="133">
        <v>54</v>
      </c>
      <c r="H33" s="128" t="s">
        <v>12</v>
      </c>
      <c r="I33" s="134">
        <v>34</v>
      </c>
      <c r="J33" s="127"/>
      <c r="K33" s="128"/>
      <c r="L33" s="135">
        <v>15</v>
      </c>
      <c r="M33" s="167"/>
      <c r="N33" s="167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264"/>
      <c r="AK33" s="264"/>
      <c r="AL33" s="264"/>
      <c r="AM33" s="264"/>
      <c r="AN33" s="264"/>
      <c r="AO33" s="264"/>
      <c r="AP33" s="264"/>
      <c r="AQ33" s="264"/>
      <c r="AR33" s="264"/>
    </row>
    <row r="34" spans="1:58" ht="15.75" customHeight="1" x14ac:dyDescent="0.25">
      <c r="C34" s="230">
        <v>3</v>
      </c>
      <c r="D34" s="231" t="s">
        <v>21</v>
      </c>
      <c r="E34" s="232">
        <v>7</v>
      </c>
      <c r="F34" s="233"/>
      <c r="G34" s="234">
        <v>49</v>
      </c>
      <c r="H34" s="233" t="s">
        <v>12</v>
      </c>
      <c r="I34" s="235">
        <v>46</v>
      </c>
      <c r="J34" s="231"/>
      <c r="K34" s="233"/>
      <c r="L34" s="236">
        <v>9</v>
      </c>
      <c r="M34" s="167"/>
      <c r="N34" s="167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4"/>
      <c r="AO34" s="264"/>
      <c r="AP34" s="264"/>
      <c r="AQ34" s="264"/>
      <c r="AR34" s="264"/>
    </row>
    <row r="35" spans="1:58" ht="15.75" customHeight="1" x14ac:dyDescent="0.25">
      <c r="C35" s="131">
        <v>4</v>
      </c>
      <c r="D35" s="127" t="s">
        <v>30</v>
      </c>
      <c r="E35" s="132">
        <v>7</v>
      </c>
      <c r="F35" s="128"/>
      <c r="G35" s="133">
        <v>37</v>
      </c>
      <c r="H35" s="128" t="s">
        <v>12</v>
      </c>
      <c r="I35" s="134">
        <v>39</v>
      </c>
      <c r="J35" s="127"/>
      <c r="K35" s="128"/>
      <c r="L35" s="135">
        <v>12</v>
      </c>
      <c r="M35" s="167"/>
      <c r="N35" s="167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264"/>
      <c r="AJ35" s="264"/>
      <c r="AK35" s="264"/>
      <c r="AL35" s="264"/>
      <c r="AM35" s="264"/>
      <c r="AN35" s="264"/>
      <c r="AO35" s="264"/>
      <c r="AP35" s="264"/>
      <c r="AQ35" s="264"/>
      <c r="AR35" s="264"/>
    </row>
    <row r="36" spans="1:58" ht="15.75" customHeight="1" x14ac:dyDescent="0.25">
      <c r="C36" s="131">
        <v>5</v>
      </c>
      <c r="D36" s="127" t="s">
        <v>33</v>
      </c>
      <c r="E36" s="132">
        <v>7</v>
      </c>
      <c r="F36" s="128"/>
      <c r="G36" s="133">
        <v>28</v>
      </c>
      <c r="H36" s="128" t="s">
        <v>12</v>
      </c>
      <c r="I36" s="134">
        <v>53</v>
      </c>
      <c r="J36" s="127"/>
      <c r="K36" s="128"/>
      <c r="L36" s="135">
        <v>6</v>
      </c>
      <c r="M36" s="167"/>
      <c r="N36" s="167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264"/>
      <c r="AJ36" s="264"/>
      <c r="AK36" s="264"/>
      <c r="AL36" s="264"/>
      <c r="AM36" s="264"/>
      <c r="AN36" s="264"/>
      <c r="AO36" s="264"/>
      <c r="AP36" s="264"/>
      <c r="AQ36" s="264"/>
      <c r="AR36" s="264"/>
    </row>
    <row r="37" spans="1:58" ht="15.75" customHeight="1" thickBot="1" x14ac:dyDescent="0.3">
      <c r="C37" s="136">
        <v>6</v>
      </c>
      <c r="D37" s="137" t="s">
        <v>25</v>
      </c>
      <c r="E37" s="138">
        <v>7</v>
      </c>
      <c r="F37" s="139"/>
      <c r="G37" s="140">
        <v>33</v>
      </c>
      <c r="H37" s="139" t="s">
        <v>12</v>
      </c>
      <c r="I37" s="141">
        <v>52</v>
      </c>
      <c r="J37" s="137"/>
      <c r="K37" s="139"/>
      <c r="L37" s="142">
        <v>3</v>
      </c>
      <c r="M37" s="167"/>
      <c r="N37" s="167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4"/>
      <c r="AO37" s="264"/>
      <c r="AP37" s="264"/>
      <c r="AQ37" s="264"/>
      <c r="AR37" s="264"/>
    </row>
    <row r="38" spans="1:58" ht="15.75" customHeight="1" thickBot="1" x14ac:dyDescent="0.25">
      <c r="C38" s="219"/>
      <c r="D38" s="166"/>
      <c r="E38" s="167"/>
      <c r="F38" s="166"/>
      <c r="G38" s="151"/>
      <c r="H38" s="152"/>
      <c r="I38" s="153"/>
      <c r="J38" s="166"/>
      <c r="K38" s="167"/>
      <c r="L38" s="167"/>
      <c r="M38" s="167"/>
      <c r="N38" s="167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4"/>
      <c r="AH38" s="264"/>
      <c r="AI38" s="264"/>
      <c r="AJ38" s="264"/>
      <c r="AK38" s="264"/>
      <c r="AL38" s="264"/>
      <c r="AM38" s="264"/>
      <c r="AN38" s="264"/>
      <c r="AO38" s="264"/>
      <c r="AP38" s="264"/>
      <c r="AQ38" s="264"/>
      <c r="AR38" s="264"/>
    </row>
    <row r="39" spans="1:58" s="144" customFormat="1" ht="15.75" customHeight="1" x14ac:dyDescent="0.2">
      <c r="A39" s="99"/>
      <c r="B39" s="99"/>
      <c r="C39" s="181"/>
      <c r="D39" s="218" t="s">
        <v>193</v>
      </c>
      <c r="E39" s="183"/>
      <c r="F39" s="182"/>
      <c r="G39" s="182"/>
      <c r="H39" s="182"/>
      <c r="I39" s="184"/>
      <c r="J39" s="182"/>
      <c r="K39" s="183"/>
      <c r="L39" s="185"/>
      <c r="M39" s="99"/>
      <c r="N39" s="99"/>
      <c r="O39" s="72"/>
      <c r="P39" s="105"/>
      <c r="Q39" s="74"/>
      <c r="R39" s="74"/>
      <c r="S39" s="74"/>
      <c r="T39" s="74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75"/>
      <c r="AV39" s="75"/>
      <c r="AW39" s="119"/>
      <c r="AX39" s="119"/>
      <c r="AY39" s="119"/>
      <c r="AZ39" s="75"/>
      <c r="BA39" s="75"/>
      <c r="BB39" s="75"/>
      <c r="BC39" s="75"/>
      <c r="BD39" s="75"/>
      <c r="BE39" s="75"/>
      <c r="BF39" s="75"/>
    </row>
    <row r="40" spans="1:58" s="144" customFormat="1" ht="15.75" customHeight="1" x14ac:dyDescent="0.2">
      <c r="A40" s="75"/>
      <c r="B40" s="75"/>
      <c r="C40" s="186"/>
      <c r="D40" s="187"/>
      <c r="E40" s="188"/>
      <c r="F40" s="187"/>
      <c r="G40" s="187"/>
      <c r="H40" s="187"/>
      <c r="I40" s="189"/>
      <c r="J40" s="187"/>
      <c r="K40" s="188"/>
      <c r="L40" s="190"/>
      <c r="M40" s="75"/>
      <c r="N40" s="75"/>
      <c r="O40" s="72"/>
      <c r="P40" s="72"/>
      <c r="Q40" s="106"/>
      <c r="R40" s="76"/>
      <c r="S40" s="72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119"/>
      <c r="AX40" s="119"/>
      <c r="AY40" s="119"/>
      <c r="AZ40" s="75"/>
      <c r="BA40" s="75"/>
      <c r="BB40" s="75"/>
      <c r="BC40" s="75"/>
      <c r="BD40" s="75"/>
      <c r="BE40" s="75"/>
      <c r="BF40" s="75"/>
    </row>
    <row r="41" spans="1:58" s="144" customFormat="1" ht="15.75" customHeight="1" x14ac:dyDescent="0.2">
      <c r="A41" s="75"/>
      <c r="B41" s="75"/>
      <c r="C41" s="191">
        <v>1</v>
      </c>
      <c r="D41" s="187" t="str">
        <f>VLOOKUP(AT41,'Databáze 1.liga'!$I$3:$O$10,2,FALSE)</f>
        <v>Dream Team</v>
      </c>
      <c r="E41" s="192">
        <f>VLOOKUP(AT41,'Databáze 1.liga'!$I$3:$O$10,4,FALSE)</f>
        <v>5</v>
      </c>
      <c r="F41" s="188"/>
      <c r="G41" s="193">
        <f>VLOOKUP(AT41,'Databáze 1.liga'!$I$3:$O$10,6,FALSE)</f>
        <v>48</v>
      </c>
      <c r="H41" s="188" t="s">
        <v>12</v>
      </c>
      <c r="I41" s="194">
        <f>VLOOKUP(AT41,'Databáze 1.liga'!$I$3:$O$10,7,FALSE)</f>
        <v>26</v>
      </c>
      <c r="J41" s="187"/>
      <c r="K41" s="188"/>
      <c r="L41" s="195">
        <f>VLOOKUP(AT41,'Databáze 1.liga'!$I$3:$O$10,5,FALSE)</f>
        <v>15</v>
      </c>
      <c r="M41" s="75"/>
      <c r="N41" s="75"/>
      <c r="O41" s="72"/>
      <c r="P41" s="72"/>
      <c r="Q41" s="106"/>
      <c r="R41" s="76"/>
      <c r="S41" s="72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>
        <f>LARGE('Databáze 1.liga'!$I$3:$I$10,1)</f>
        <v>1502684</v>
      </c>
      <c r="AU41" s="75"/>
      <c r="AV41" s="75"/>
      <c r="AW41" s="119"/>
      <c r="AX41" s="119"/>
      <c r="AY41" s="119"/>
      <c r="AZ41" s="75"/>
      <c r="BA41" s="75"/>
      <c r="BB41" s="75"/>
      <c r="BC41" s="75"/>
      <c r="BD41" s="75"/>
      <c r="BE41" s="75"/>
      <c r="BF41" s="75"/>
    </row>
    <row r="42" spans="1:58" s="144" customFormat="1" ht="15.75" customHeight="1" x14ac:dyDescent="0.2">
      <c r="A42" s="75"/>
      <c r="B42" s="75"/>
      <c r="C42" s="191">
        <v>2</v>
      </c>
      <c r="D42" s="187" t="str">
        <f>VLOOKUP(AT42,'Databáze 1.liga'!$I$3:$O$10,2,FALSE)</f>
        <v>Dlouhá Brtnice</v>
      </c>
      <c r="E42" s="192">
        <f>VLOOKUP(AT42,'Databáze 1.liga'!$I$3:$O$10,4,FALSE)</f>
        <v>5</v>
      </c>
      <c r="F42" s="188"/>
      <c r="G42" s="193">
        <f>VLOOKUP(AT42,'Databáze 1.liga'!$I$3:$O$10,6,FALSE)</f>
        <v>40</v>
      </c>
      <c r="H42" s="188" t="s">
        <v>12</v>
      </c>
      <c r="I42" s="194">
        <f>VLOOKUP(AT42,'Databáze 1.liga'!$I$3:$O$10,7,FALSE)</f>
        <v>27</v>
      </c>
      <c r="J42" s="187"/>
      <c r="K42" s="188"/>
      <c r="L42" s="195">
        <f>VLOOKUP(AT42,'Databáze 1.liga'!$I$3:$O$10,5,FALSE)</f>
        <v>9</v>
      </c>
      <c r="M42" s="75"/>
      <c r="N42" s="75"/>
      <c r="O42" s="72"/>
      <c r="P42" s="72"/>
      <c r="Q42" s="106"/>
      <c r="R42" s="76"/>
      <c r="S42" s="72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>
        <f>LARGE('Databáze 1.liga'!$I$3:$I$10,2)</f>
        <v>901701</v>
      </c>
      <c r="AU42" s="75"/>
      <c r="AV42" s="75"/>
      <c r="AW42" s="119"/>
      <c r="AX42" s="119"/>
      <c r="AY42" s="119"/>
      <c r="AZ42" s="75"/>
      <c r="BA42" s="75"/>
      <c r="BB42" s="75"/>
      <c r="BC42" s="75"/>
      <c r="BD42" s="75"/>
      <c r="BE42" s="75"/>
      <c r="BF42" s="75"/>
    </row>
    <row r="43" spans="1:58" s="144" customFormat="1" ht="15.75" customHeight="1" x14ac:dyDescent="0.2">
      <c r="A43" s="75"/>
      <c r="B43" s="75"/>
      <c r="C43" s="191">
        <v>3</v>
      </c>
      <c r="D43" s="187" t="str">
        <f>VLOOKUP(AT43,'Databáze 1.liga'!$I$3:$O$10,2,FALSE)</f>
        <v>Třeštice A</v>
      </c>
      <c r="E43" s="192">
        <f>VLOOKUP(AT43,'Databáze 1.liga'!$I$3:$O$10,4,FALSE)</f>
        <v>5</v>
      </c>
      <c r="F43" s="188"/>
      <c r="G43" s="193">
        <f>VLOOKUP(AT43,'Databáze 1.liga'!$I$3:$O$10,6,FALSE)</f>
        <v>36</v>
      </c>
      <c r="H43" s="188" t="s">
        <v>12</v>
      </c>
      <c r="I43" s="194">
        <f>VLOOKUP(AT43,'Databáze 1.liga'!$I$3:$O$10,7,FALSE)</f>
        <v>25</v>
      </c>
      <c r="J43" s="187"/>
      <c r="K43" s="188"/>
      <c r="L43" s="195">
        <f>VLOOKUP(AT43,'Databáze 1.liga'!$I$3:$O$10,5,FALSE)</f>
        <v>9</v>
      </c>
      <c r="M43" s="75"/>
      <c r="N43" s="75"/>
      <c r="O43" s="72"/>
      <c r="P43" s="72"/>
      <c r="Q43" s="106"/>
      <c r="R43" s="76"/>
      <c r="S43" s="72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>
        <f>LARGE('Databáze 1.liga'!$I$3:$I$10,3)</f>
        <v>901462</v>
      </c>
      <c r="AU43" s="75"/>
      <c r="AV43" s="75"/>
      <c r="AW43" s="119"/>
      <c r="AX43" s="119"/>
      <c r="AY43" s="119"/>
      <c r="AZ43" s="75"/>
      <c r="BA43" s="75"/>
      <c r="BB43" s="75"/>
      <c r="BC43" s="75"/>
      <c r="BD43" s="75"/>
      <c r="BE43" s="75"/>
      <c r="BF43" s="75"/>
    </row>
    <row r="44" spans="1:58" s="144" customFormat="1" ht="15.75" customHeight="1" x14ac:dyDescent="0.2">
      <c r="A44" s="75"/>
      <c r="B44" s="75"/>
      <c r="C44" s="191">
        <v>4</v>
      </c>
      <c r="D44" s="187" t="str">
        <f>VLOOKUP(AT44,'Databáze 1.liga'!$I$3:$O$10,2,FALSE)</f>
        <v>Borovná</v>
      </c>
      <c r="E44" s="192">
        <f>VLOOKUP(AT44,'Databáze 1.liga'!$I$3:$O$10,4,FALSE)</f>
        <v>5</v>
      </c>
      <c r="F44" s="188"/>
      <c r="G44" s="193">
        <f>VLOOKUP(AT44,'Databáze 1.liga'!$I$3:$O$10,6,FALSE)</f>
        <v>24</v>
      </c>
      <c r="H44" s="188" t="s">
        <v>12</v>
      </c>
      <c r="I44" s="194">
        <f>VLOOKUP(AT44,'Databáze 1.liga'!$I$3:$O$10,7,FALSE)</f>
        <v>24</v>
      </c>
      <c r="J44" s="187"/>
      <c r="K44" s="188"/>
      <c r="L44" s="195">
        <f>VLOOKUP(AT44,'Databáze 1.liga'!$I$3:$O$10,5,FALSE)</f>
        <v>9</v>
      </c>
      <c r="M44" s="75"/>
      <c r="N44" s="75"/>
      <c r="O44" s="76"/>
      <c r="P44" s="76"/>
      <c r="Q44" s="76"/>
      <c r="R44" s="76"/>
      <c r="S44" s="72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>
        <f>LARGE('Databáze 1.liga'!$I$3:$I$10,4)</f>
        <v>900245</v>
      </c>
      <c r="AU44" s="75"/>
      <c r="AV44" s="75"/>
      <c r="AW44" s="119"/>
      <c r="AX44" s="119"/>
      <c r="AY44" s="119"/>
      <c r="AZ44" s="75"/>
      <c r="BA44" s="75"/>
      <c r="BB44" s="75"/>
      <c r="BC44" s="75"/>
      <c r="BD44" s="75"/>
      <c r="BE44" s="75"/>
      <c r="BF44" s="75"/>
    </row>
    <row r="45" spans="1:58" s="144" customFormat="1" ht="15.75" customHeight="1" x14ac:dyDescent="0.2">
      <c r="A45" s="75"/>
      <c r="B45" s="75"/>
      <c r="C45" s="191">
        <v>5</v>
      </c>
      <c r="D45" s="187" t="str">
        <f>VLOOKUP(AT45,'Databáze 1.liga'!$I$3:$O$10,2,FALSE)</f>
        <v>Rezerva Dačice</v>
      </c>
      <c r="E45" s="192">
        <f>VLOOKUP(AT45,'Databáze 1.liga'!$I$3:$O$10,4,FALSE)</f>
        <v>5</v>
      </c>
      <c r="F45" s="188"/>
      <c r="G45" s="193">
        <f>VLOOKUP(AT45,'Databáze 1.liga'!$I$3:$O$10,6,FALSE)</f>
        <v>15</v>
      </c>
      <c r="H45" s="188" t="s">
        <v>12</v>
      </c>
      <c r="I45" s="194">
        <f>VLOOKUP(AT45,'Databáze 1.liga'!$I$3:$O$10,7,FALSE)</f>
        <v>41</v>
      </c>
      <c r="J45" s="187"/>
      <c r="K45" s="188"/>
      <c r="L45" s="195">
        <f>VLOOKUP(AT45,'Databáze 1.liga'!$I$3:$O$10,5,FALSE)</f>
        <v>3</v>
      </c>
      <c r="M45" s="75"/>
      <c r="N45" s="75"/>
      <c r="O45" s="76"/>
      <c r="P45" s="76"/>
      <c r="Q45" s="76"/>
      <c r="R45" s="76"/>
      <c r="S45" s="72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>
        <f>LARGE('Databáze 1.liga'!$I$3:$I$10,5)</f>
        <v>297556</v>
      </c>
      <c r="AU45" s="75"/>
      <c r="AV45" s="75"/>
      <c r="AW45" s="119"/>
      <c r="AX45" s="119"/>
      <c r="AY45" s="119"/>
      <c r="AZ45" s="75"/>
      <c r="BA45" s="75"/>
      <c r="BB45" s="75"/>
      <c r="BC45" s="75"/>
      <c r="BD45" s="75"/>
      <c r="BE45" s="75"/>
      <c r="BF45" s="75"/>
    </row>
    <row r="46" spans="1:58" s="144" customFormat="1" ht="15.75" customHeight="1" thickBot="1" x14ac:dyDescent="0.25">
      <c r="A46" s="75"/>
      <c r="B46" s="75"/>
      <c r="C46" s="196">
        <v>6</v>
      </c>
      <c r="D46" s="197" t="str">
        <f>VLOOKUP(AT46,'Databáze 1.liga'!$I$3:$O$10,2,FALSE)</f>
        <v>Urbanov</v>
      </c>
      <c r="E46" s="198">
        <f>VLOOKUP(AT46,'Databáze 1.liga'!$I$3:$O$10,4,FALSE)</f>
        <v>5</v>
      </c>
      <c r="F46" s="199"/>
      <c r="G46" s="200">
        <f>VLOOKUP(AT46,'Databáze 1.liga'!$I$3:$O$10,6,FALSE)</f>
        <v>19</v>
      </c>
      <c r="H46" s="199" t="s">
        <v>12</v>
      </c>
      <c r="I46" s="201">
        <f>VLOOKUP(AT46,'Databáze 1.liga'!$I$3:$O$10,7,FALSE)</f>
        <v>39</v>
      </c>
      <c r="J46" s="197"/>
      <c r="K46" s="199"/>
      <c r="L46" s="202">
        <f>VLOOKUP(AT46,'Databáze 1.liga'!$I$3:$O$10,5,FALSE)</f>
        <v>0</v>
      </c>
      <c r="M46" s="75"/>
      <c r="N46" s="75"/>
      <c r="O46" s="76"/>
      <c r="P46" s="76"/>
      <c r="Q46" s="76"/>
      <c r="R46" s="76"/>
      <c r="S46" s="72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>
        <f>LARGE('Databáze 1.liga'!$I$3:$I$10,6)</f>
        <v>-1807</v>
      </c>
      <c r="AU46" s="75"/>
      <c r="AV46" s="75"/>
      <c r="AW46" s="119"/>
      <c r="AX46" s="119"/>
      <c r="AY46" s="119"/>
      <c r="AZ46" s="75"/>
      <c r="BA46" s="75"/>
      <c r="BB46" s="75"/>
      <c r="BC46" s="75"/>
      <c r="BD46" s="75"/>
      <c r="BE46" s="75"/>
      <c r="BF46" s="75"/>
    </row>
    <row r="47" spans="1:58" s="144" customFormat="1" ht="15.75" customHeight="1" thickBot="1" x14ac:dyDescent="0.25">
      <c r="A47" s="75"/>
      <c r="B47" s="75"/>
      <c r="C47" s="75"/>
      <c r="D47" s="75"/>
      <c r="E47" s="76"/>
      <c r="F47" s="75"/>
      <c r="G47" s="75"/>
      <c r="H47" s="75"/>
      <c r="I47" s="77"/>
      <c r="J47" s="75"/>
      <c r="K47" s="76"/>
      <c r="L47" s="76"/>
      <c r="M47" s="75"/>
      <c r="N47" s="75"/>
      <c r="O47" s="76"/>
      <c r="P47" s="76"/>
      <c r="Q47" s="76"/>
      <c r="R47" s="76"/>
      <c r="S47" s="72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119"/>
      <c r="AX47" s="119"/>
      <c r="AY47" s="119"/>
      <c r="AZ47" s="75"/>
      <c r="BA47" s="75"/>
      <c r="BB47" s="75"/>
      <c r="BC47" s="75"/>
      <c r="BD47" s="75"/>
      <c r="BE47" s="75"/>
      <c r="BF47" s="75"/>
    </row>
    <row r="48" spans="1:58" s="228" customFormat="1" ht="15.75" customHeight="1" x14ac:dyDescent="0.2">
      <c r="A48" s="229"/>
      <c r="B48" s="229"/>
      <c r="C48" s="314" t="s">
        <v>248</v>
      </c>
      <c r="D48" s="315"/>
      <c r="E48" s="315"/>
      <c r="F48" s="315"/>
      <c r="G48" s="315"/>
      <c r="H48" s="315"/>
      <c r="I48" s="315"/>
      <c r="J48" s="315"/>
      <c r="K48" s="315"/>
      <c r="L48" s="316"/>
      <c r="M48" s="229"/>
      <c r="N48" s="229"/>
      <c r="O48" s="246"/>
      <c r="P48" s="246"/>
      <c r="Q48" s="246"/>
      <c r="R48" s="246"/>
      <c r="S48" s="246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29"/>
      <c r="AY48" s="229"/>
      <c r="AZ48" s="229"/>
      <c r="BA48" s="229"/>
      <c r="BB48" s="229"/>
      <c r="BC48" s="229"/>
      <c r="BD48" s="229"/>
      <c r="BE48" s="229"/>
      <c r="BF48" s="229"/>
    </row>
    <row r="49" spans="1:58" s="228" customFormat="1" ht="15.75" customHeight="1" x14ac:dyDescent="0.2">
      <c r="A49" s="229"/>
      <c r="B49" s="229"/>
      <c r="C49" s="254"/>
      <c r="D49" s="248"/>
      <c r="E49" s="249"/>
      <c r="F49" s="247"/>
      <c r="G49" s="247"/>
      <c r="H49" s="247"/>
      <c r="I49" s="250"/>
      <c r="J49" s="247"/>
      <c r="K49" s="249"/>
      <c r="L49" s="255"/>
      <c r="M49" s="229"/>
      <c r="N49" s="229"/>
      <c r="O49" s="246"/>
      <c r="P49" s="246"/>
      <c r="Q49" s="246"/>
      <c r="R49" s="246"/>
      <c r="S49" s="246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  <c r="AW49" s="313" t="s">
        <v>249</v>
      </c>
      <c r="AX49" s="313"/>
      <c r="AY49" s="313"/>
      <c r="AZ49" s="229"/>
      <c r="BA49" s="229"/>
      <c r="BB49" s="229"/>
      <c r="BC49" s="229"/>
      <c r="BD49" s="229"/>
      <c r="BE49" s="229"/>
      <c r="BF49" s="229"/>
    </row>
    <row r="50" spans="1:58" s="144" customFormat="1" ht="15.75" customHeight="1" x14ac:dyDescent="0.2">
      <c r="A50" s="75"/>
      <c r="B50" s="75"/>
      <c r="C50" s="256">
        <v>2</v>
      </c>
      <c r="D50" s="251" t="s">
        <v>21</v>
      </c>
      <c r="E50" s="252">
        <v>2</v>
      </c>
      <c r="F50" s="251"/>
      <c r="G50" s="251">
        <v>13</v>
      </c>
      <c r="H50" s="252" t="s">
        <v>12</v>
      </c>
      <c r="I50" s="253">
        <v>9</v>
      </c>
      <c r="J50" s="251"/>
      <c r="K50" s="252"/>
      <c r="L50" s="257">
        <v>3</v>
      </c>
      <c r="M50" s="75"/>
      <c r="N50" s="75"/>
      <c r="O50" s="76"/>
      <c r="P50" s="76"/>
      <c r="Q50" s="76"/>
      <c r="R50" s="76"/>
      <c r="S50" s="72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313"/>
      <c r="AX50" s="313"/>
      <c r="AY50" s="313"/>
      <c r="AZ50" s="75"/>
      <c r="BA50" s="75"/>
      <c r="BB50" s="75"/>
      <c r="BC50" s="75"/>
      <c r="BD50" s="75"/>
      <c r="BE50" s="75"/>
      <c r="BF50" s="75"/>
    </row>
    <row r="51" spans="1:58" s="144" customFormat="1" ht="15.75" customHeight="1" x14ac:dyDescent="0.2">
      <c r="A51" s="75"/>
      <c r="B51" s="75"/>
      <c r="C51" s="256">
        <v>3</v>
      </c>
      <c r="D51" s="251" t="s">
        <v>20</v>
      </c>
      <c r="E51" s="252">
        <v>2</v>
      </c>
      <c r="F51" s="251"/>
      <c r="G51" s="251">
        <v>10</v>
      </c>
      <c r="H51" s="252" t="s">
        <v>12</v>
      </c>
      <c r="I51" s="253">
        <v>12</v>
      </c>
      <c r="J51" s="251"/>
      <c r="K51" s="252"/>
      <c r="L51" s="257">
        <v>3</v>
      </c>
      <c r="M51" s="75"/>
      <c r="N51" s="75"/>
      <c r="O51" s="76"/>
      <c r="P51" s="76"/>
      <c r="Q51" s="76"/>
      <c r="R51" s="76"/>
      <c r="S51" s="72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119"/>
      <c r="AX51" s="119"/>
      <c r="AY51" s="119"/>
      <c r="AZ51" s="75"/>
      <c r="BA51" s="75"/>
      <c r="BB51" s="75"/>
      <c r="BC51" s="75"/>
      <c r="BD51" s="75"/>
      <c r="BE51" s="75"/>
      <c r="BF51" s="75"/>
    </row>
    <row r="52" spans="1:58" s="144" customFormat="1" ht="15.75" customHeight="1" thickBot="1" x14ac:dyDescent="0.25">
      <c r="A52" s="75"/>
      <c r="B52" s="75"/>
      <c r="C52" s="258">
        <v>4</v>
      </c>
      <c r="D52" s="259" t="s">
        <v>30</v>
      </c>
      <c r="E52" s="260">
        <v>2</v>
      </c>
      <c r="F52" s="259"/>
      <c r="G52" s="259">
        <v>8</v>
      </c>
      <c r="H52" s="260" t="s">
        <v>12</v>
      </c>
      <c r="I52" s="261">
        <v>10</v>
      </c>
      <c r="J52" s="259"/>
      <c r="K52" s="260"/>
      <c r="L52" s="262">
        <v>3</v>
      </c>
      <c r="M52" s="75"/>
      <c r="N52" s="75"/>
      <c r="O52" s="76"/>
      <c r="P52" s="76"/>
      <c r="Q52" s="76"/>
      <c r="R52" s="76"/>
      <c r="S52" s="72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119"/>
      <c r="AX52" s="119"/>
      <c r="AY52" s="119"/>
      <c r="AZ52" s="75"/>
      <c r="BA52" s="75"/>
      <c r="BB52" s="75"/>
      <c r="BC52" s="75"/>
      <c r="BD52" s="75"/>
      <c r="BE52" s="75"/>
      <c r="BF52" s="75"/>
    </row>
    <row r="53" spans="1:58" ht="15.75" customHeight="1" x14ac:dyDescent="0.2">
      <c r="E53" s="76"/>
      <c r="I53" s="77"/>
      <c r="K53" s="76"/>
      <c r="L53" s="76"/>
      <c r="O53" s="76"/>
      <c r="P53" s="76"/>
      <c r="Q53" s="76"/>
      <c r="R53" s="76"/>
      <c r="S53" s="72"/>
    </row>
    <row r="54" spans="1:58" ht="15.75" customHeight="1" x14ac:dyDescent="0.2">
      <c r="E54" s="76"/>
      <c r="H54" s="263"/>
      <c r="I54" s="77"/>
      <c r="K54" s="76"/>
      <c r="L54" s="76"/>
      <c r="O54" s="76"/>
      <c r="P54" s="76"/>
      <c r="Q54" s="76"/>
      <c r="R54" s="76"/>
      <c r="S54" s="72"/>
    </row>
    <row r="55" spans="1:58" ht="15.75" customHeight="1" x14ac:dyDescent="0.2">
      <c r="E55" s="76"/>
      <c r="H55" s="76"/>
      <c r="I55" s="77"/>
      <c r="K55" s="76"/>
      <c r="L55" s="76"/>
      <c r="O55" s="76"/>
      <c r="P55" s="76"/>
      <c r="Q55" s="76"/>
      <c r="R55" s="76"/>
      <c r="S55" s="72"/>
    </row>
    <row r="56" spans="1:58" ht="15.75" customHeight="1" x14ac:dyDescent="0.2">
      <c r="E56" s="76"/>
      <c r="H56" s="76"/>
      <c r="I56" s="77"/>
      <c r="K56" s="76"/>
      <c r="L56" s="76"/>
      <c r="O56" s="76"/>
      <c r="P56" s="76"/>
      <c r="Q56" s="76"/>
      <c r="R56" s="76"/>
      <c r="S56" s="72"/>
    </row>
    <row r="57" spans="1:58" ht="15.75" customHeight="1" x14ac:dyDescent="0.2">
      <c r="E57" s="76"/>
      <c r="H57" s="76"/>
      <c r="I57" s="77"/>
      <c r="K57" s="263"/>
      <c r="L57" s="76"/>
      <c r="O57" s="76"/>
      <c r="P57" s="76"/>
      <c r="Q57" s="76"/>
      <c r="R57" s="76"/>
      <c r="S57" s="72"/>
    </row>
    <row r="58" spans="1:58" ht="15.75" customHeight="1" x14ac:dyDescent="0.2">
      <c r="E58" s="76"/>
      <c r="H58" s="76"/>
      <c r="I58" s="77"/>
      <c r="K58" s="76"/>
      <c r="L58" s="76"/>
      <c r="O58" s="76"/>
      <c r="P58" s="76"/>
      <c r="Q58" s="76"/>
      <c r="R58" s="76"/>
      <c r="S58" s="72"/>
    </row>
    <row r="59" spans="1:58" ht="15.75" customHeight="1" x14ac:dyDescent="0.2">
      <c r="E59" s="76"/>
      <c r="H59" s="76"/>
      <c r="I59" s="77"/>
      <c r="K59" s="76"/>
      <c r="L59" s="76"/>
      <c r="O59" s="76"/>
      <c r="P59" s="76"/>
      <c r="Q59" s="76"/>
      <c r="R59" s="76"/>
      <c r="S59" s="72"/>
    </row>
    <row r="60" spans="1:58" ht="15.75" customHeight="1" x14ac:dyDescent="0.2">
      <c r="E60" s="76"/>
      <c r="H60" s="76"/>
      <c r="I60" s="77"/>
      <c r="K60" s="76"/>
      <c r="L60" s="76"/>
      <c r="O60" s="76"/>
      <c r="P60" s="76"/>
      <c r="Q60" s="76"/>
      <c r="R60" s="76"/>
      <c r="S60" s="72"/>
    </row>
    <row r="61" spans="1:58" ht="15.75" customHeight="1" x14ac:dyDescent="0.2">
      <c r="E61" s="76"/>
      <c r="H61" s="76"/>
      <c r="I61" s="77"/>
      <c r="K61" s="76"/>
      <c r="L61" s="76"/>
      <c r="O61" s="76"/>
      <c r="P61" s="76"/>
      <c r="Q61" s="76"/>
      <c r="R61" s="76"/>
      <c r="S61" s="72"/>
    </row>
    <row r="62" spans="1:58" ht="15.75" customHeight="1" x14ac:dyDescent="0.2">
      <c r="E62" s="76"/>
      <c r="H62" s="76"/>
      <c r="I62" s="77"/>
      <c r="K62" s="76"/>
      <c r="L62" s="76"/>
      <c r="O62" s="76"/>
      <c r="P62" s="76"/>
      <c r="Q62" s="76"/>
      <c r="R62" s="76"/>
      <c r="S62" s="72"/>
    </row>
    <row r="63" spans="1:58" ht="15.75" customHeight="1" x14ac:dyDescent="0.2">
      <c r="E63" s="76"/>
      <c r="H63" s="76"/>
      <c r="I63" s="77"/>
      <c r="K63" s="76"/>
      <c r="L63" s="76"/>
      <c r="O63" s="76"/>
      <c r="P63" s="76"/>
      <c r="Q63" s="76"/>
      <c r="R63" s="76"/>
      <c r="S63" s="72"/>
    </row>
    <row r="64" spans="1:58" ht="15.75" customHeight="1" x14ac:dyDescent="0.2">
      <c r="E64" s="76"/>
      <c r="H64" s="76"/>
      <c r="I64" s="77"/>
      <c r="K64" s="76"/>
      <c r="L64" s="76"/>
      <c r="O64" s="76"/>
      <c r="P64" s="76"/>
      <c r="Q64" s="76"/>
      <c r="R64" s="76"/>
      <c r="S64" s="72"/>
    </row>
    <row r="65" spans="5:19" ht="15.75" customHeight="1" x14ac:dyDescent="0.2">
      <c r="E65" s="76"/>
      <c r="H65" s="76"/>
      <c r="I65" s="77"/>
      <c r="K65" s="76"/>
      <c r="L65" s="76"/>
      <c r="O65" s="76"/>
      <c r="P65" s="76"/>
      <c r="Q65" s="76"/>
      <c r="R65" s="76"/>
      <c r="S65" s="72"/>
    </row>
    <row r="66" spans="5:19" ht="15.75" customHeight="1" x14ac:dyDescent="0.2">
      <c r="E66" s="76"/>
      <c r="H66" s="76"/>
      <c r="I66" s="77"/>
      <c r="K66" s="76"/>
      <c r="L66" s="76"/>
      <c r="O66" s="76"/>
      <c r="P66" s="76"/>
      <c r="Q66" s="76"/>
      <c r="R66" s="76"/>
      <c r="S66" s="72"/>
    </row>
    <row r="67" spans="5:19" ht="15.75" customHeight="1" x14ac:dyDescent="0.2">
      <c r="E67" s="76"/>
      <c r="H67" s="76"/>
      <c r="I67" s="77"/>
      <c r="K67" s="76"/>
      <c r="L67" s="76"/>
      <c r="O67" s="76"/>
      <c r="P67" s="76"/>
      <c r="Q67" s="76"/>
      <c r="R67" s="76"/>
      <c r="S67" s="72"/>
    </row>
    <row r="68" spans="5:19" ht="15.75" customHeight="1" x14ac:dyDescent="0.2">
      <c r="E68" s="76"/>
      <c r="H68" s="76"/>
      <c r="I68" s="77"/>
      <c r="K68" s="76"/>
      <c r="L68" s="76"/>
      <c r="O68" s="76"/>
      <c r="P68" s="76"/>
      <c r="Q68" s="76"/>
      <c r="R68" s="76"/>
      <c r="S68" s="72"/>
    </row>
    <row r="69" spans="5:19" ht="15.75" customHeight="1" x14ac:dyDescent="0.2">
      <c r="E69" s="76"/>
      <c r="H69" s="76"/>
      <c r="I69" s="77"/>
      <c r="K69" s="76"/>
      <c r="L69" s="76"/>
      <c r="O69" s="76"/>
      <c r="P69" s="76"/>
      <c r="Q69" s="76"/>
      <c r="R69" s="76"/>
      <c r="S69" s="72"/>
    </row>
    <row r="70" spans="5:19" ht="15.75" customHeight="1" x14ac:dyDescent="0.2">
      <c r="E70" s="76"/>
      <c r="H70" s="76"/>
      <c r="I70" s="77"/>
      <c r="K70" s="76"/>
      <c r="L70" s="76"/>
      <c r="O70" s="76"/>
      <c r="P70" s="76"/>
      <c r="Q70" s="76"/>
      <c r="R70" s="76"/>
      <c r="S70" s="72"/>
    </row>
    <row r="71" spans="5:19" ht="15.75" customHeight="1" x14ac:dyDescent="0.2">
      <c r="E71" s="76"/>
      <c r="H71" s="76"/>
      <c r="I71" s="77"/>
      <c r="K71" s="76"/>
      <c r="L71" s="76"/>
      <c r="O71" s="76"/>
      <c r="P71" s="76"/>
      <c r="Q71" s="76"/>
      <c r="R71" s="76"/>
      <c r="S71" s="72"/>
    </row>
    <row r="72" spans="5:19" ht="15.75" customHeight="1" x14ac:dyDescent="0.2">
      <c r="E72" s="76"/>
      <c r="H72" s="76"/>
      <c r="I72" s="77"/>
      <c r="K72" s="76"/>
      <c r="L72" s="76"/>
      <c r="O72" s="76"/>
      <c r="P72" s="76"/>
      <c r="Q72" s="76"/>
      <c r="R72" s="76"/>
      <c r="S72" s="72"/>
    </row>
    <row r="73" spans="5:19" ht="15.75" customHeight="1" x14ac:dyDescent="0.2">
      <c r="E73" s="76"/>
      <c r="H73" s="76"/>
      <c r="I73" s="77"/>
      <c r="K73" s="76"/>
      <c r="L73" s="76"/>
      <c r="O73" s="76"/>
      <c r="P73" s="76"/>
      <c r="Q73" s="76"/>
      <c r="R73" s="76"/>
      <c r="S73" s="72"/>
    </row>
    <row r="74" spans="5:19" ht="15.75" customHeight="1" x14ac:dyDescent="0.2">
      <c r="E74" s="76"/>
      <c r="H74" s="76"/>
      <c r="I74" s="77"/>
      <c r="K74" s="76"/>
      <c r="L74" s="76"/>
      <c r="O74" s="76"/>
      <c r="P74" s="76"/>
      <c r="Q74" s="76"/>
      <c r="R74" s="76"/>
      <c r="S74" s="72"/>
    </row>
    <row r="75" spans="5:19" ht="15.75" customHeight="1" x14ac:dyDescent="0.2">
      <c r="E75" s="76"/>
      <c r="H75" s="76"/>
      <c r="I75" s="77"/>
      <c r="K75" s="76"/>
      <c r="L75" s="76"/>
      <c r="O75" s="76"/>
      <c r="P75" s="76"/>
      <c r="Q75" s="76"/>
      <c r="R75" s="76"/>
      <c r="S75" s="72"/>
    </row>
    <row r="76" spans="5:19" ht="15.75" customHeight="1" x14ac:dyDescent="0.2">
      <c r="E76" s="76"/>
      <c r="H76" s="76"/>
      <c r="I76" s="77"/>
      <c r="K76" s="76"/>
      <c r="L76" s="76"/>
      <c r="O76" s="76"/>
      <c r="P76" s="76"/>
      <c r="Q76" s="76"/>
      <c r="R76" s="76"/>
      <c r="S76" s="72"/>
    </row>
    <row r="77" spans="5:19" ht="15.75" customHeight="1" x14ac:dyDescent="0.2">
      <c r="E77" s="76"/>
      <c r="H77" s="76"/>
      <c r="I77" s="77"/>
      <c r="K77" s="76"/>
      <c r="L77" s="76"/>
      <c r="O77" s="76"/>
      <c r="P77" s="76"/>
      <c r="Q77" s="76"/>
      <c r="R77" s="76"/>
      <c r="S77" s="72"/>
    </row>
    <row r="78" spans="5:19" ht="15.75" customHeight="1" x14ac:dyDescent="0.2">
      <c r="E78" s="76"/>
      <c r="H78" s="76"/>
      <c r="I78" s="77"/>
      <c r="K78" s="76"/>
      <c r="L78" s="76"/>
      <c r="O78" s="76"/>
      <c r="P78" s="76"/>
      <c r="Q78" s="76"/>
      <c r="R78" s="76"/>
      <c r="S78" s="72"/>
    </row>
    <row r="79" spans="5:19" ht="15.75" customHeight="1" x14ac:dyDescent="0.2">
      <c r="E79" s="76"/>
      <c r="H79" s="76"/>
      <c r="I79" s="77"/>
      <c r="K79" s="76"/>
      <c r="L79" s="76"/>
      <c r="O79" s="76"/>
      <c r="P79" s="76"/>
      <c r="Q79" s="76"/>
      <c r="R79" s="76"/>
      <c r="S79" s="72"/>
    </row>
    <row r="80" spans="5:19" ht="15.75" customHeight="1" x14ac:dyDescent="0.2">
      <c r="E80" s="76"/>
      <c r="H80" s="76"/>
      <c r="I80" s="77"/>
      <c r="K80" s="76"/>
      <c r="L80" s="76"/>
      <c r="O80" s="76"/>
      <c r="P80" s="76"/>
      <c r="Q80" s="76"/>
      <c r="R80" s="76"/>
      <c r="S80" s="72"/>
    </row>
    <row r="81" spans="5:19" ht="15.75" customHeight="1" x14ac:dyDescent="0.2">
      <c r="E81" s="76"/>
      <c r="H81" s="76"/>
      <c r="I81" s="77"/>
      <c r="K81" s="76"/>
      <c r="L81" s="76"/>
      <c r="O81" s="76"/>
      <c r="P81" s="76"/>
      <c r="Q81" s="76"/>
      <c r="R81" s="76"/>
      <c r="S81" s="72"/>
    </row>
    <row r="82" spans="5:19" ht="15.75" customHeight="1" x14ac:dyDescent="0.2">
      <c r="E82" s="76"/>
      <c r="I82" s="77"/>
      <c r="K82" s="76"/>
      <c r="L82" s="76"/>
      <c r="O82" s="76"/>
      <c r="P82" s="76"/>
      <c r="Q82" s="76"/>
      <c r="R82" s="76"/>
      <c r="S82" s="72"/>
    </row>
    <row r="83" spans="5:19" ht="15.75" customHeight="1" x14ac:dyDescent="0.2">
      <c r="E83" s="76"/>
      <c r="I83" s="77"/>
      <c r="K83" s="76"/>
      <c r="L83" s="76"/>
      <c r="O83" s="76"/>
      <c r="P83" s="76"/>
      <c r="Q83" s="76"/>
      <c r="R83" s="76"/>
      <c r="S83" s="72"/>
    </row>
    <row r="84" spans="5:19" ht="15.75" customHeight="1" x14ac:dyDescent="0.2">
      <c r="E84" s="76"/>
      <c r="I84" s="77"/>
      <c r="K84" s="76"/>
      <c r="L84" s="76"/>
      <c r="O84" s="76"/>
      <c r="P84" s="76"/>
      <c r="Q84" s="76"/>
      <c r="R84" s="76"/>
      <c r="S84" s="72"/>
    </row>
    <row r="85" spans="5:19" ht="15.75" customHeight="1" x14ac:dyDescent="0.2">
      <c r="E85" s="76"/>
      <c r="I85" s="77"/>
      <c r="K85" s="76"/>
      <c r="L85" s="76"/>
      <c r="O85" s="76"/>
      <c r="P85" s="76"/>
      <c r="Q85" s="76"/>
      <c r="R85" s="76"/>
      <c r="S85" s="72"/>
    </row>
    <row r="86" spans="5:19" ht="15.75" customHeight="1" x14ac:dyDescent="0.2">
      <c r="E86" s="76"/>
      <c r="I86" s="77"/>
      <c r="K86" s="76"/>
      <c r="L86" s="76"/>
      <c r="O86" s="76"/>
      <c r="P86" s="76"/>
      <c r="Q86" s="76"/>
      <c r="R86" s="76"/>
      <c r="S86" s="72"/>
    </row>
    <row r="87" spans="5:19" ht="15.75" customHeight="1" x14ac:dyDescent="0.2">
      <c r="E87" s="76"/>
      <c r="I87" s="77"/>
      <c r="K87" s="76"/>
      <c r="L87" s="76"/>
      <c r="O87" s="76"/>
      <c r="P87" s="76"/>
      <c r="Q87" s="76"/>
      <c r="R87" s="76"/>
      <c r="S87" s="72"/>
    </row>
    <row r="88" spans="5:19" ht="15.75" customHeight="1" x14ac:dyDescent="0.2">
      <c r="E88" s="76"/>
      <c r="I88" s="77"/>
      <c r="K88" s="76"/>
      <c r="L88" s="76"/>
      <c r="O88" s="76"/>
      <c r="P88" s="76"/>
      <c r="Q88" s="76"/>
      <c r="R88" s="76"/>
      <c r="S88" s="72"/>
    </row>
    <row r="89" spans="5:19" ht="15.75" customHeight="1" x14ac:dyDescent="0.2">
      <c r="E89" s="76"/>
      <c r="I89" s="77"/>
      <c r="K89" s="76"/>
      <c r="L89" s="76"/>
      <c r="O89" s="76"/>
      <c r="P89" s="76"/>
      <c r="Q89" s="76"/>
      <c r="R89" s="76"/>
      <c r="S89" s="72"/>
    </row>
    <row r="90" spans="5:19" ht="15.75" customHeight="1" x14ac:dyDescent="0.2">
      <c r="E90" s="76"/>
      <c r="I90" s="77"/>
      <c r="K90" s="76"/>
      <c r="L90" s="76"/>
      <c r="O90" s="76"/>
      <c r="P90" s="76"/>
      <c r="Q90" s="76"/>
      <c r="R90" s="76"/>
      <c r="S90" s="72"/>
    </row>
    <row r="91" spans="5:19" ht="15.75" customHeight="1" x14ac:dyDescent="0.2">
      <c r="E91" s="76"/>
      <c r="I91" s="77"/>
      <c r="K91" s="76"/>
      <c r="L91" s="76"/>
      <c r="O91" s="76"/>
      <c r="P91" s="76"/>
      <c r="Q91" s="76"/>
      <c r="R91" s="76"/>
      <c r="S91" s="72"/>
    </row>
    <row r="92" spans="5:19" ht="15.75" customHeight="1" x14ac:dyDescent="0.2">
      <c r="E92" s="76"/>
      <c r="I92" s="77"/>
      <c r="K92" s="76"/>
      <c r="L92" s="76"/>
      <c r="O92" s="76"/>
      <c r="P92" s="76"/>
      <c r="Q92" s="76"/>
      <c r="R92" s="76"/>
      <c r="S92" s="72"/>
    </row>
    <row r="93" spans="5:19" ht="15.75" customHeight="1" x14ac:dyDescent="0.2">
      <c r="E93" s="76"/>
      <c r="I93" s="77"/>
      <c r="K93" s="76"/>
      <c r="L93" s="76"/>
      <c r="O93" s="76"/>
      <c r="P93" s="76"/>
      <c r="Q93" s="76"/>
      <c r="R93" s="76"/>
      <c r="S93" s="72"/>
    </row>
    <row r="94" spans="5:19" ht="15.75" customHeight="1" x14ac:dyDescent="0.2">
      <c r="E94" s="76"/>
      <c r="I94" s="77"/>
      <c r="K94" s="76"/>
      <c r="L94" s="76"/>
      <c r="O94" s="76"/>
      <c r="P94" s="76"/>
      <c r="Q94" s="76"/>
      <c r="R94" s="76"/>
      <c r="S94" s="72"/>
    </row>
    <row r="95" spans="5:19" ht="15.75" customHeight="1" x14ac:dyDescent="0.2">
      <c r="E95" s="76"/>
      <c r="I95" s="77"/>
      <c r="K95" s="76"/>
      <c r="L95" s="76"/>
      <c r="O95" s="76"/>
      <c r="P95" s="76"/>
      <c r="Q95" s="76"/>
      <c r="R95" s="76"/>
      <c r="S95" s="72"/>
    </row>
    <row r="96" spans="5:19" ht="15.75" customHeight="1" x14ac:dyDescent="0.2">
      <c r="E96" s="76"/>
      <c r="I96" s="77"/>
      <c r="K96" s="76"/>
      <c r="L96" s="76"/>
      <c r="O96" s="76"/>
      <c r="P96" s="76"/>
      <c r="Q96" s="76"/>
      <c r="R96" s="76"/>
      <c r="S96" s="72"/>
    </row>
    <row r="97" spans="5:19" ht="15.75" customHeight="1" x14ac:dyDescent="0.2">
      <c r="E97" s="76"/>
      <c r="I97" s="77"/>
      <c r="K97" s="76"/>
      <c r="L97" s="76"/>
      <c r="O97" s="76"/>
      <c r="P97" s="76"/>
      <c r="Q97" s="76"/>
      <c r="R97" s="76"/>
      <c r="S97" s="72"/>
    </row>
    <row r="98" spans="5:19" ht="15.75" customHeight="1" x14ac:dyDescent="0.2">
      <c r="E98" s="76"/>
      <c r="I98" s="77"/>
      <c r="K98" s="76"/>
      <c r="L98" s="76"/>
      <c r="O98" s="76"/>
      <c r="P98" s="76"/>
      <c r="Q98" s="76"/>
      <c r="R98" s="76"/>
      <c r="S98" s="72"/>
    </row>
    <row r="99" spans="5:19" ht="15.75" customHeight="1" x14ac:dyDescent="0.2">
      <c r="E99" s="76"/>
      <c r="I99" s="77"/>
      <c r="K99" s="76"/>
      <c r="L99" s="76"/>
      <c r="O99" s="76"/>
      <c r="P99" s="76"/>
      <c r="Q99" s="76"/>
      <c r="R99" s="76"/>
      <c r="S99" s="72"/>
    </row>
    <row r="100" spans="5:19" ht="15.75" customHeight="1" x14ac:dyDescent="0.2">
      <c r="E100" s="76"/>
      <c r="I100" s="77"/>
      <c r="K100" s="76"/>
      <c r="L100" s="76"/>
      <c r="O100" s="76"/>
      <c r="P100" s="76"/>
      <c r="Q100" s="76"/>
      <c r="R100" s="76"/>
      <c r="S100" s="72"/>
    </row>
    <row r="101" spans="5:19" ht="15.75" customHeight="1" x14ac:dyDescent="0.2">
      <c r="E101" s="76"/>
      <c r="I101" s="77"/>
      <c r="K101" s="76"/>
      <c r="L101" s="76"/>
      <c r="O101" s="76"/>
      <c r="P101" s="76"/>
      <c r="Q101" s="76"/>
      <c r="R101" s="76"/>
      <c r="S101" s="72"/>
    </row>
    <row r="102" spans="5:19" ht="15.75" customHeight="1" x14ac:dyDescent="0.2">
      <c r="E102" s="76"/>
      <c r="I102" s="77"/>
      <c r="K102" s="76"/>
      <c r="L102" s="76"/>
      <c r="O102" s="76"/>
      <c r="P102" s="76"/>
      <c r="Q102" s="76"/>
      <c r="R102" s="76"/>
      <c r="S102" s="72"/>
    </row>
    <row r="103" spans="5:19" ht="15.75" customHeight="1" x14ac:dyDescent="0.2">
      <c r="E103" s="76"/>
      <c r="I103" s="77"/>
      <c r="K103" s="76"/>
      <c r="L103" s="76"/>
      <c r="O103" s="76"/>
      <c r="P103" s="76"/>
      <c r="Q103" s="76"/>
      <c r="R103" s="76"/>
      <c r="S103" s="72"/>
    </row>
    <row r="104" spans="5:19" ht="15.75" customHeight="1" x14ac:dyDescent="0.2">
      <c r="E104" s="76"/>
      <c r="I104" s="77"/>
      <c r="K104" s="76"/>
      <c r="L104" s="76"/>
      <c r="O104" s="76"/>
      <c r="P104" s="76"/>
      <c r="Q104" s="76"/>
      <c r="R104" s="76"/>
      <c r="S104" s="72"/>
    </row>
    <row r="105" spans="5:19" ht="15.75" customHeight="1" x14ac:dyDescent="0.2">
      <c r="E105" s="76"/>
      <c r="I105" s="77"/>
      <c r="K105" s="76"/>
      <c r="L105" s="76"/>
      <c r="O105" s="76"/>
      <c r="P105" s="76"/>
      <c r="Q105" s="76"/>
      <c r="R105" s="76"/>
      <c r="S105" s="72"/>
    </row>
    <row r="106" spans="5:19" ht="15.75" customHeight="1" x14ac:dyDescent="0.2">
      <c r="E106" s="76"/>
      <c r="I106" s="77"/>
      <c r="K106" s="76"/>
      <c r="L106" s="76"/>
      <c r="O106" s="76"/>
      <c r="P106" s="76"/>
      <c r="Q106" s="76"/>
      <c r="R106" s="76"/>
      <c r="S106" s="72"/>
    </row>
    <row r="107" spans="5:19" ht="15.75" customHeight="1" x14ac:dyDescent="0.2">
      <c r="E107" s="76"/>
      <c r="I107" s="77"/>
      <c r="K107" s="76"/>
      <c r="L107" s="76"/>
      <c r="O107" s="76"/>
      <c r="P107" s="76"/>
      <c r="Q107" s="76"/>
      <c r="R107" s="76"/>
      <c r="S107" s="72"/>
    </row>
    <row r="108" spans="5:19" ht="15.75" customHeight="1" x14ac:dyDescent="0.2">
      <c r="E108" s="76"/>
      <c r="I108" s="77"/>
      <c r="K108" s="76"/>
      <c r="L108" s="76"/>
      <c r="O108" s="76"/>
      <c r="P108" s="76"/>
      <c r="Q108" s="76"/>
      <c r="R108" s="76"/>
      <c r="S108" s="72"/>
    </row>
    <row r="109" spans="5:19" ht="15.75" customHeight="1" x14ac:dyDescent="0.2">
      <c r="E109" s="76"/>
      <c r="I109" s="77"/>
      <c r="K109" s="76"/>
      <c r="L109" s="76"/>
      <c r="O109" s="76"/>
      <c r="P109" s="76"/>
      <c r="Q109" s="76"/>
      <c r="R109" s="76"/>
      <c r="S109" s="72"/>
    </row>
    <row r="110" spans="5:19" ht="15.75" customHeight="1" x14ac:dyDescent="0.2">
      <c r="E110" s="76"/>
      <c r="I110" s="77"/>
      <c r="K110" s="76"/>
      <c r="L110" s="76"/>
      <c r="O110" s="76"/>
      <c r="P110" s="76"/>
      <c r="Q110" s="76"/>
      <c r="R110" s="76"/>
      <c r="S110" s="72"/>
    </row>
    <row r="111" spans="5:19" ht="15.75" customHeight="1" x14ac:dyDescent="0.2">
      <c r="E111" s="76"/>
      <c r="I111" s="77"/>
      <c r="K111" s="76"/>
      <c r="L111" s="76"/>
      <c r="O111" s="76"/>
      <c r="P111" s="76"/>
      <c r="Q111" s="76"/>
      <c r="R111" s="76"/>
      <c r="S111" s="72"/>
    </row>
    <row r="112" spans="5:19" ht="15.75" customHeight="1" x14ac:dyDescent="0.2">
      <c r="E112" s="76"/>
      <c r="I112" s="77"/>
      <c r="K112" s="76"/>
      <c r="L112" s="76"/>
      <c r="O112" s="76"/>
      <c r="P112" s="76"/>
      <c r="Q112" s="76"/>
      <c r="R112" s="76"/>
      <c r="S112" s="72"/>
    </row>
    <row r="113" spans="5:19" ht="15.75" customHeight="1" x14ac:dyDescent="0.2">
      <c r="E113" s="76"/>
      <c r="I113" s="77"/>
      <c r="K113" s="76"/>
      <c r="L113" s="76"/>
      <c r="O113" s="76"/>
      <c r="P113" s="76"/>
      <c r="Q113" s="76"/>
      <c r="R113" s="76"/>
      <c r="S113" s="72"/>
    </row>
    <row r="114" spans="5:19" ht="15.75" customHeight="1" x14ac:dyDescent="0.2">
      <c r="E114" s="76"/>
      <c r="I114" s="77"/>
      <c r="K114" s="76"/>
      <c r="L114" s="76"/>
      <c r="O114" s="76"/>
      <c r="P114" s="76"/>
      <c r="Q114" s="76"/>
      <c r="R114" s="76"/>
      <c r="S114" s="72"/>
    </row>
    <row r="115" spans="5:19" ht="15.75" customHeight="1" x14ac:dyDescent="0.2">
      <c r="E115" s="76"/>
      <c r="I115" s="77"/>
      <c r="K115" s="76"/>
      <c r="L115" s="76"/>
      <c r="O115" s="76"/>
      <c r="P115" s="76"/>
      <c r="Q115" s="76"/>
      <c r="R115" s="76"/>
      <c r="S115" s="72"/>
    </row>
    <row r="116" spans="5:19" ht="15.75" customHeight="1" x14ac:dyDescent="0.2">
      <c r="E116" s="76"/>
      <c r="I116" s="77"/>
      <c r="K116" s="76"/>
      <c r="L116" s="76"/>
      <c r="O116" s="76"/>
      <c r="P116" s="76"/>
      <c r="Q116" s="76"/>
      <c r="R116" s="76"/>
      <c r="S116" s="72"/>
    </row>
    <row r="117" spans="5:19" ht="15.75" customHeight="1" x14ac:dyDescent="0.2">
      <c r="E117" s="76"/>
      <c r="I117" s="77"/>
      <c r="K117" s="76"/>
      <c r="L117" s="76"/>
      <c r="O117" s="76"/>
      <c r="P117" s="76"/>
      <c r="Q117" s="76"/>
      <c r="R117" s="76"/>
      <c r="S117" s="72"/>
    </row>
    <row r="118" spans="5:19" ht="15.75" customHeight="1" x14ac:dyDescent="0.2">
      <c r="E118" s="76"/>
      <c r="I118" s="77"/>
      <c r="K118" s="76"/>
      <c r="L118" s="76"/>
      <c r="O118" s="76"/>
      <c r="P118" s="76"/>
      <c r="Q118" s="76"/>
      <c r="R118" s="76"/>
      <c r="S118" s="72"/>
    </row>
    <row r="119" spans="5:19" ht="15.75" customHeight="1" x14ac:dyDescent="0.2">
      <c r="E119" s="76"/>
      <c r="I119" s="77"/>
      <c r="K119" s="76"/>
      <c r="L119" s="76"/>
      <c r="O119" s="76"/>
      <c r="P119" s="76"/>
      <c r="Q119" s="76"/>
      <c r="R119" s="76"/>
      <c r="S119" s="72"/>
    </row>
    <row r="120" spans="5:19" ht="15.75" customHeight="1" x14ac:dyDescent="0.2">
      <c r="E120" s="76"/>
      <c r="I120" s="77"/>
      <c r="K120" s="76"/>
      <c r="L120" s="76"/>
      <c r="O120" s="76"/>
      <c r="P120" s="76"/>
      <c r="Q120" s="76"/>
      <c r="R120" s="76"/>
      <c r="S120" s="72"/>
    </row>
    <row r="121" spans="5:19" ht="15.75" customHeight="1" x14ac:dyDescent="0.2">
      <c r="E121" s="76"/>
      <c r="I121" s="77"/>
      <c r="K121" s="76"/>
      <c r="L121" s="76"/>
      <c r="O121" s="76"/>
      <c r="P121" s="76"/>
      <c r="Q121" s="76"/>
      <c r="R121" s="76"/>
      <c r="S121" s="72"/>
    </row>
    <row r="122" spans="5:19" ht="15.75" customHeight="1" x14ac:dyDescent="0.2">
      <c r="E122" s="76"/>
      <c r="I122" s="77"/>
      <c r="K122" s="76"/>
      <c r="L122" s="76"/>
      <c r="O122" s="76"/>
      <c r="P122" s="76"/>
      <c r="Q122" s="76"/>
      <c r="R122" s="76"/>
      <c r="S122" s="72"/>
    </row>
    <row r="123" spans="5:19" ht="15.75" customHeight="1" x14ac:dyDescent="0.2">
      <c r="E123" s="76"/>
      <c r="I123" s="77"/>
      <c r="K123" s="76"/>
      <c r="L123" s="76"/>
      <c r="O123" s="76"/>
      <c r="P123" s="76"/>
      <c r="Q123" s="76"/>
      <c r="R123" s="76"/>
      <c r="S123" s="72"/>
    </row>
    <row r="124" spans="5:19" ht="15.75" customHeight="1" x14ac:dyDescent="0.2">
      <c r="E124" s="76"/>
      <c r="I124" s="77"/>
      <c r="K124" s="76"/>
      <c r="L124" s="76"/>
      <c r="O124" s="76"/>
      <c r="P124" s="76"/>
      <c r="Q124" s="76"/>
      <c r="R124" s="76"/>
      <c r="S124" s="72"/>
    </row>
    <row r="125" spans="5:19" ht="15.75" customHeight="1" x14ac:dyDescent="0.2">
      <c r="E125" s="76"/>
      <c r="I125" s="77"/>
      <c r="K125" s="76"/>
      <c r="L125" s="76"/>
      <c r="O125" s="76"/>
      <c r="P125" s="76"/>
      <c r="Q125" s="76"/>
      <c r="R125" s="76"/>
      <c r="S125" s="72"/>
    </row>
    <row r="126" spans="5:19" ht="15.75" customHeight="1" x14ac:dyDescent="0.2">
      <c r="E126" s="76"/>
      <c r="I126" s="77"/>
      <c r="K126" s="76"/>
      <c r="L126" s="76"/>
      <c r="O126" s="76"/>
      <c r="P126" s="76"/>
      <c r="Q126" s="76"/>
      <c r="R126" s="76"/>
      <c r="S126" s="72"/>
    </row>
    <row r="127" spans="5:19" ht="15.75" customHeight="1" x14ac:dyDescent="0.2">
      <c r="E127" s="76"/>
      <c r="I127" s="77"/>
      <c r="K127" s="76"/>
      <c r="L127" s="76"/>
      <c r="O127" s="76"/>
      <c r="P127" s="76"/>
      <c r="Q127" s="76"/>
      <c r="R127" s="76"/>
      <c r="S127" s="72"/>
    </row>
    <row r="128" spans="5:19" ht="15.75" customHeight="1" x14ac:dyDescent="0.2">
      <c r="E128" s="76"/>
      <c r="I128" s="77"/>
      <c r="K128" s="76"/>
      <c r="L128" s="76"/>
      <c r="O128" s="76"/>
      <c r="P128" s="76"/>
      <c r="Q128" s="76"/>
      <c r="R128" s="76"/>
      <c r="S128" s="72"/>
    </row>
    <row r="129" spans="5:19" ht="15.75" customHeight="1" x14ac:dyDescent="0.2">
      <c r="E129" s="76"/>
      <c r="I129" s="77"/>
      <c r="K129" s="76"/>
      <c r="L129" s="76"/>
      <c r="O129" s="76"/>
      <c r="P129" s="76"/>
      <c r="Q129" s="76"/>
      <c r="R129" s="76"/>
      <c r="S129" s="72"/>
    </row>
    <row r="130" spans="5:19" ht="15.75" customHeight="1" x14ac:dyDescent="0.2">
      <c r="E130" s="76"/>
      <c r="I130" s="77"/>
      <c r="K130" s="76"/>
      <c r="L130" s="76"/>
      <c r="O130" s="76"/>
      <c r="P130" s="76"/>
      <c r="Q130" s="76"/>
      <c r="R130" s="76"/>
      <c r="S130" s="72"/>
    </row>
    <row r="131" spans="5:19" ht="15.75" customHeight="1" x14ac:dyDescent="0.2">
      <c r="E131" s="76"/>
      <c r="I131" s="77"/>
      <c r="K131" s="76"/>
      <c r="L131" s="76"/>
      <c r="O131" s="76"/>
      <c r="P131" s="76"/>
      <c r="Q131" s="76"/>
      <c r="R131" s="76"/>
      <c r="S131" s="72"/>
    </row>
    <row r="132" spans="5:19" ht="15.75" customHeight="1" x14ac:dyDescent="0.2">
      <c r="E132" s="76"/>
      <c r="I132" s="77"/>
      <c r="K132" s="76"/>
      <c r="L132" s="76"/>
      <c r="O132" s="76"/>
      <c r="P132" s="76"/>
      <c r="Q132" s="76"/>
      <c r="R132" s="76"/>
      <c r="S132" s="72"/>
    </row>
    <row r="133" spans="5:19" ht="15.75" customHeight="1" x14ac:dyDescent="0.2">
      <c r="E133" s="76"/>
      <c r="I133" s="77"/>
      <c r="K133" s="76"/>
      <c r="L133" s="76"/>
      <c r="O133" s="76"/>
      <c r="P133" s="76"/>
      <c r="Q133" s="76"/>
      <c r="R133" s="76"/>
      <c r="S133" s="72"/>
    </row>
    <row r="134" spans="5:19" ht="15.75" customHeight="1" x14ac:dyDescent="0.2">
      <c r="E134" s="76"/>
      <c r="I134" s="77"/>
      <c r="K134" s="76"/>
      <c r="L134" s="76"/>
      <c r="O134" s="76"/>
      <c r="P134" s="76"/>
      <c r="Q134" s="76"/>
      <c r="R134" s="76"/>
      <c r="S134" s="72"/>
    </row>
    <row r="135" spans="5:19" ht="15.75" customHeight="1" x14ac:dyDescent="0.2">
      <c r="E135" s="76"/>
      <c r="I135" s="77"/>
      <c r="K135" s="76"/>
      <c r="L135" s="76"/>
      <c r="O135" s="76"/>
      <c r="P135" s="76"/>
      <c r="Q135" s="76"/>
      <c r="R135" s="76"/>
      <c r="S135" s="72"/>
    </row>
    <row r="136" spans="5:19" ht="15.75" customHeight="1" x14ac:dyDescent="0.2">
      <c r="E136" s="76"/>
      <c r="I136" s="77"/>
      <c r="K136" s="76"/>
      <c r="L136" s="76"/>
      <c r="O136" s="76"/>
      <c r="P136" s="76"/>
      <c r="Q136" s="76"/>
      <c r="R136" s="76"/>
      <c r="S136" s="72"/>
    </row>
    <row r="137" spans="5:19" ht="15.75" customHeight="1" x14ac:dyDescent="0.2">
      <c r="E137" s="76"/>
      <c r="I137" s="77"/>
      <c r="K137" s="76"/>
      <c r="L137" s="76"/>
      <c r="O137" s="76"/>
      <c r="P137" s="76"/>
      <c r="Q137" s="76"/>
      <c r="R137" s="76"/>
      <c r="S137" s="72"/>
    </row>
    <row r="138" spans="5:19" ht="15.75" customHeight="1" x14ac:dyDescent="0.2">
      <c r="E138" s="76"/>
      <c r="I138" s="77"/>
      <c r="K138" s="76"/>
      <c r="L138" s="76"/>
      <c r="O138" s="76"/>
      <c r="P138" s="76"/>
      <c r="Q138" s="76"/>
      <c r="R138" s="76"/>
      <c r="S138" s="72"/>
    </row>
    <row r="139" spans="5:19" ht="15.75" customHeight="1" x14ac:dyDescent="0.2">
      <c r="E139" s="76"/>
      <c r="I139" s="77"/>
      <c r="K139" s="76"/>
      <c r="L139" s="76"/>
      <c r="O139" s="76"/>
      <c r="P139" s="76"/>
      <c r="Q139" s="76"/>
      <c r="R139" s="76"/>
      <c r="S139" s="72"/>
    </row>
    <row r="140" spans="5:19" ht="15.75" customHeight="1" x14ac:dyDescent="0.2">
      <c r="E140" s="76"/>
      <c r="I140" s="77"/>
      <c r="K140" s="76"/>
      <c r="L140" s="76"/>
      <c r="O140" s="76"/>
      <c r="P140" s="76"/>
      <c r="Q140" s="76"/>
      <c r="R140" s="76"/>
      <c r="S140" s="72"/>
    </row>
    <row r="141" spans="5:19" ht="15.75" customHeight="1" x14ac:dyDescent="0.2">
      <c r="E141" s="76"/>
      <c r="I141" s="77"/>
      <c r="K141" s="76"/>
      <c r="L141" s="76"/>
      <c r="O141" s="76"/>
      <c r="P141" s="76"/>
      <c r="Q141" s="76"/>
      <c r="R141" s="76"/>
      <c r="S141" s="72"/>
    </row>
    <row r="142" spans="5:19" ht="15.75" customHeight="1" x14ac:dyDescent="0.2">
      <c r="E142" s="76"/>
      <c r="I142" s="77"/>
      <c r="K142" s="76"/>
      <c r="L142" s="76"/>
      <c r="O142" s="76"/>
      <c r="P142" s="76"/>
      <c r="Q142" s="76"/>
      <c r="R142" s="76"/>
      <c r="S142" s="72"/>
    </row>
    <row r="143" spans="5:19" ht="15.75" customHeight="1" x14ac:dyDescent="0.2">
      <c r="E143" s="76"/>
      <c r="I143" s="77"/>
      <c r="K143" s="76"/>
      <c r="L143" s="76"/>
      <c r="O143" s="76"/>
      <c r="P143" s="76"/>
      <c r="Q143" s="76"/>
      <c r="R143" s="76"/>
      <c r="S143" s="72"/>
    </row>
    <row r="144" spans="5:19" ht="15.75" customHeight="1" x14ac:dyDescent="0.2">
      <c r="E144" s="76"/>
      <c r="I144" s="77"/>
      <c r="K144" s="76"/>
      <c r="L144" s="76"/>
      <c r="O144" s="76"/>
      <c r="P144" s="76"/>
      <c r="Q144" s="76"/>
      <c r="R144" s="76"/>
      <c r="S144" s="72"/>
    </row>
    <row r="145" spans="5:19" ht="15.75" customHeight="1" x14ac:dyDescent="0.2">
      <c r="E145" s="76"/>
      <c r="I145" s="77"/>
      <c r="K145" s="76"/>
      <c r="L145" s="76"/>
      <c r="O145" s="76"/>
      <c r="P145" s="76"/>
      <c r="Q145" s="76"/>
      <c r="R145" s="76"/>
      <c r="S145" s="72"/>
    </row>
    <row r="146" spans="5:19" ht="15.75" customHeight="1" x14ac:dyDescent="0.2">
      <c r="E146" s="76"/>
      <c r="I146" s="77"/>
      <c r="K146" s="76"/>
      <c r="L146" s="76"/>
      <c r="O146" s="76"/>
      <c r="P146" s="76"/>
      <c r="Q146" s="76"/>
      <c r="R146" s="76"/>
      <c r="S146" s="72"/>
    </row>
    <row r="147" spans="5:19" ht="15.75" customHeight="1" x14ac:dyDescent="0.2">
      <c r="E147" s="76"/>
      <c r="I147" s="77"/>
      <c r="K147" s="76"/>
      <c r="L147" s="76"/>
      <c r="O147" s="76"/>
      <c r="P147" s="76"/>
      <c r="Q147" s="76"/>
      <c r="R147" s="76"/>
      <c r="S147" s="72"/>
    </row>
    <row r="148" spans="5:19" ht="15.75" customHeight="1" x14ac:dyDescent="0.2">
      <c r="E148" s="76"/>
      <c r="I148" s="77"/>
      <c r="K148" s="76"/>
      <c r="L148" s="76"/>
      <c r="O148" s="76"/>
      <c r="P148" s="76"/>
      <c r="Q148" s="76"/>
      <c r="R148" s="76"/>
      <c r="S148" s="72"/>
    </row>
    <row r="149" spans="5:19" ht="15.75" customHeight="1" x14ac:dyDescent="0.2">
      <c r="E149" s="76"/>
      <c r="I149" s="77"/>
      <c r="K149" s="76"/>
      <c r="L149" s="76"/>
      <c r="O149" s="76"/>
      <c r="P149" s="76"/>
      <c r="Q149" s="76"/>
      <c r="R149" s="76"/>
      <c r="S149" s="72"/>
    </row>
    <row r="150" spans="5:19" ht="15.75" customHeight="1" x14ac:dyDescent="0.2">
      <c r="E150" s="76"/>
      <c r="I150" s="77"/>
      <c r="K150" s="76"/>
      <c r="L150" s="76"/>
      <c r="O150" s="76"/>
      <c r="P150" s="76"/>
      <c r="Q150" s="76"/>
      <c r="R150" s="76"/>
      <c r="S150" s="72"/>
    </row>
    <row r="151" spans="5:19" ht="15.75" customHeight="1" x14ac:dyDescent="0.2">
      <c r="E151" s="76"/>
      <c r="I151" s="77"/>
      <c r="K151" s="76"/>
      <c r="L151" s="76"/>
      <c r="O151" s="76"/>
      <c r="P151" s="76"/>
      <c r="Q151" s="76"/>
      <c r="R151" s="76"/>
      <c r="S151" s="72"/>
    </row>
    <row r="152" spans="5:19" ht="15.75" customHeight="1" x14ac:dyDescent="0.2">
      <c r="E152" s="76"/>
      <c r="I152" s="77"/>
      <c r="K152" s="76"/>
      <c r="L152" s="76"/>
      <c r="O152" s="76"/>
      <c r="P152" s="76"/>
      <c r="Q152" s="76"/>
      <c r="R152" s="76"/>
      <c r="S152" s="72"/>
    </row>
    <row r="153" spans="5:19" ht="15.75" customHeight="1" x14ac:dyDescent="0.2">
      <c r="E153" s="76"/>
      <c r="I153" s="77"/>
      <c r="K153" s="76"/>
      <c r="L153" s="76"/>
      <c r="O153" s="76"/>
      <c r="P153" s="76"/>
      <c r="Q153" s="76"/>
      <c r="R153" s="76"/>
      <c r="S153" s="72"/>
    </row>
    <row r="154" spans="5:19" ht="15.75" customHeight="1" x14ac:dyDescent="0.2">
      <c r="E154" s="76"/>
      <c r="I154" s="77"/>
      <c r="K154" s="76"/>
      <c r="L154" s="76"/>
      <c r="O154" s="76"/>
      <c r="P154" s="76"/>
      <c r="Q154" s="76"/>
      <c r="R154" s="76"/>
      <c r="S154" s="72"/>
    </row>
    <row r="155" spans="5:19" ht="15.75" customHeight="1" x14ac:dyDescent="0.2">
      <c r="E155" s="76"/>
      <c r="I155" s="77"/>
      <c r="K155" s="76"/>
      <c r="L155" s="76"/>
      <c r="O155" s="76"/>
      <c r="P155" s="76"/>
      <c r="Q155" s="76"/>
      <c r="R155" s="76"/>
      <c r="S155" s="72"/>
    </row>
    <row r="156" spans="5:19" ht="15.75" customHeight="1" x14ac:dyDescent="0.2">
      <c r="E156" s="76"/>
      <c r="I156" s="77"/>
      <c r="K156" s="76"/>
      <c r="L156" s="76"/>
      <c r="O156" s="76"/>
      <c r="P156" s="76"/>
      <c r="Q156" s="76"/>
      <c r="R156" s="76"/>
      <c r="S156" s="72"/>
    </row>
    <row r="157" spans="5:19" ht="15.75" customHeight="1" x14ac:dyDescent="0.2">
      <c r="E157" s="76"/>
      <c r="I157" s="77"/>
      <c r="K157" s="76"/>
      <c r="L157" s="76"/>
      <c r="O157" s="76"/>
      <c r="P157" s="76"/>
      <c r="Q157" s="76"/>
      <c r="R157" s="76"/>
      <c r="S157" s="72"/>
    </row>
    <row r="158" spans="5:19" ht="15.75" customHeight="1" x14ac:dyDescent="0.2">
      <c r="E158" s="76"/>
      <c r="I158" s="77"/>
      <c r="K158" s="76"/>
      <c r="L158" s="76"/>
      <c r="O158" s="76"/>
      <c r="P158" s="76"/>
      <c r="Q158" s="76"/>
      <c r="R158" s="76"/>
      <c r="S158" s="72"/>
    </row>
    <row r="159" spans="5:19" ht="15.75" customHeight="1" x14ac:dyDescent="0.2">
      <c r="E159" s="76"/>
      <c r="I159" s="77"/>
      <c r="K159" s="76"/>
      <c r="L159" s="76"/>
      <c r="O159" s="76"/>
      <c r="P159" s="76"/>
      <c r="Q159" s="76"/>
      <c r="R159" s="76"/>
      <c r="S159" s="72"/>
    </row>
    <row r="160" spans="5:19" ht="15.75" customHeight="1" x14ac:dyDescent="0.2">
      <c r="E160" s="76"/>
      <c r="I160" s="77"/>
      <c r="K160" s="76"/>
      <c r="L160" s="76"/>
      <c r="O160" s="76"/>
      <c r="P160" s="76"/>
      <c r="Q160" s="76"/>
      <c r="R160" s="76"/>
      <c r="S160" s="72"/>
    </row>
    <row r="161" spans="5:19" ht="15.75" customHeight="1" x14ac:dyDescent="0.2">
      <c r="E161" s="76"/>
      <c r="I161" s="77"/>
      <c r="K161" s="76"/>
      <c r="L161" s="76"/>
      <c r="O161" s="76"/>
      <c r="P161" s="76"/>
      <c r="Q161" s="76"/>
      <c r="R161" s="76"/>
      <c r="S161" s="72"/>
    </row>
    <row r="162" spans="5:19" ht="15.75" customHeight="1" x14ac:dyDescent="0.2">
      <c r="E162" s="76"/>
      <c r="I162" s="77"/>
      <c r="K162" s="76"/>
      <c r="L162" s="76"/>
      <c r="O162" s="76"/>
      <c r="P162" s="76"/>
      <c r="Q162" s="76"/>
      <c r="R162" s="76"/>
      <c r="S162" s="72"/>
    </row>
    <row r="163" spans="5:19" ht="15.75" customHeight="1" x14ac:dyDescent="0.2">
      <c r="E163" s="76"/>
      <c r="I163" s="77"/>
      <c r="K163" s="76"/>
      <c r="L163" s="76"/>
      <c r="O163" s="76"/>
      <c r="P163" s="76"/>
      <c r="Q163" s="76"/>
      <c r="R163" s="76"/>
      <c r="S163" s="72"/>
    </row>
    <row r="164" spans="5:19" ht="15.75" customHeight="1" x14ac:dyDescent="0.2">
      <c r="E164" s="76"/>
      <c r="I164" s="77"/>
      <c r="K164" s="76"/>
      <c r="L164" s="76"/>
      <c r="O164" s="76"/>
      <c r="P164" s="76"/>
      <c r="Q164" s="76"/>
      <c r="R164" s="76"/>
      <c r="S164" s="72"/>
    </row>
    <row r="165" spans="5:19" ht="15.75" customHeight="1" x14ac:dyDescent="0.2">
      <c r="E165" s="76"/>
      <c r="I165" s="77"/>
      <c r="K165" s="76"/>
      <c r="L165" s="76"/>
      <c r="O165" s="76"/>
      <c r="P165" s="76"/>
      <c r="Q165" s="76"/>
      <c r="R165" s="76"/>
      <c r="S165" s="72"/>
    </row>
    <row r="166" spans="5:19" ht="15.75" customHeight="1" x14ac:dyDescent="0.2">
      <c r="E166" s="76"/>
      <c r="I166" s="77"/>
      <c r="K166" s="76"/>
      <c r="L166" s="76"/>
      <c r="O166" s="76"/>
      <c r="P166" s="76"/>
      <c r="Q166" s="76"/>
      <c r="R166" s="76"/>
      <c r="S166" s="72"/>
    </row>
    <row r="167" spans="5:19" ht="15.75" customHeight="1" x14ac:dyDescent="0.2">
      <c r="E167" s="76"/>
      <c r="I167" s="77"/>
      <c r="K167" s="76"/>
      <c r="L167" s="76"/>
      <c r="O167" s="76"/>
      <c r="P167" s="76"/>
      <c r="Q167" s="76"/>
      <c r="R167" s="76"/>
      <c r="S167" s="72"/>
    </row>
    <row r="168" spans="5:19" ht="15.75" customHeight="1" x14ac:dyDescent="0.2">
      <c r="E168" s="76"/>
      <c r="I168" s="77"/>
      <c r="K168" s="76"/>
      <c r="L168" s="76"/>
      <c r="O168" s="76"/>
      <c r="P168" s="76"/>
      <c r="Q168" s="76"/>
      <c r="R168" s="76"/>
      <c r="S168" s="72"/>
    </row>
    <row r="169" spans="5:19" ht="15.75" customHeight="1" x14ac:dyDescent="0.2">
      <c r="E169" s="76"/>
      <c r="I169" s="77"/>
      <c r="K169" s="76"/>
      <c r="L169" s="76"/>
      <c r="O169" s="76"/>
      <c r="P169" s="76"/>
      <c r="Q169" s="76"/>
      <c r="R169" s="76"/>
      <c r="S169" s="72"/>
    </row>
    <row r="170" spans="5:19" ht="15.75" customHeight="1" x14ac:dyDescent="0.2">
      <c r="E170" s="76"/>
      <c r="I170" s="77"/>
      <c r="K170" s="76"/>
      <c r="L170" s="76"/>
      <c r="O170" s="76"/>
      <c r="P170" s="76"/>
      <c r="Q170" s="76"/>
      <c r="R170" s="76"/>
      <c r="S170" s="72"/>
    </row>
    <row r="171" spans="5:19" ht="15.75" customHeight="1" x14ac:dyDescent="0.2">
      <c r="E171" s="76"/>
      <c r="I171" s="77"/>
      <c r="K171" s="76"/>
      <c r="L171" s="76"/>
      <c r="O171" s="76"/>
      <c r="P171" s="76"/>
      <c r="Q171" s="76"/>
      <c r="R171" s="76"/>
      <c r="S171" s="72"/>
    </row>
    <row r="172" spans="5:19" ht="15.75" customHeight="1" x14ac:dyDescent="0.2">
      <c r="E172" s="76"/>
      <c r="I172" s="77"/>
      <c r="K172" s="76"/>
      <c r="L172" s="76"/>
      <c r="O172" s="76"/>
      <c r="P172" s="76"/>
      <c r="Q172" s="76"/>
      <c r="R172" s="76"/>
      <c r="S172" s="72"/>
    </row>
    <row r="173" spans="5:19" ht="15.75" customHeight="1" x14ac:dyDescent="0.2">
      <c r="E173" s="76"/>
      <c r="I173" s="77"/>
      <c r="K173" s="76"/>
      <c r="L173" s="76"/>
      <c r="O173" s="76"/>
      <c r="P173" s="76"/>
      <c r="Q173" s="76"/>
      <c r="R173" s="76"/>
      <c r="S173" s="72"/>
    </row>
    <row r="174" spans="5:19" ht="15.75" customHeight="1" x14ac:dyDescent="0.2">
      <c r="E174" s="76"/>
      <c r="I174" s="77"/>
      <c r="K174" s="76"/>
      <c r="L174" s="76"/>
      <c r="O174" s="76"/>
      <c r="P174" s="76"/>
      <c r="Q174" s="76"/>
      <c r="R174" s="76"/>
      <c r="S174" s="72"/>
    </row>
    <row r="175" spans="5:19" ht="15.75" customHeight="1" x14ac:dyDescent="0.2">
      <c r="E175" s="76"/>
      <c r="I175" s="77"/>
      <c r="K175" s="76"/>
      <c r="L175" s="76"/>
      <c r="O175" s="76"/>
      <c r="P175" s="76"/>
      <c r="Q175" s="76"/>
      <c r="R175" s="76"/>
      <c r="S175" s="72"/>
    </row>
    <row r="176" spans="5:19" ht="15.75" customHeight="1" x14ac:dyDescent="0.2">
      <c r="E176" s="76"/>
      <c r="I176" s="77"/>
      <c r="K176" s="76"/>
      <c r="L176" s="76"/>
      <c r="O176" s="76"/>
      <c r="P176" s="76"/>
      <c r="Q176" s="76"/>
      <c r="R176" s="76"/>
      <c r="S176" s="72"/>
    </row>
    <row r="177" spans="5:19" ht="15.75" customHeight="1" x14ac:dyDescent="0.2">
      <c r="E177" s="76"/>
      <c r="I177" s="77"/>
      <c r="K177" s="76"/>
      <c r="L177" s="76"/>
      <c r="O177" s="76"/>
      <c r="P177" s="76"/>
      <c r="Q177" s="76"/>
      <c r="R177" s="76"/>
      <c r="S177" s="72"/>
    </row>
    <row r="178" spans="5:19" ht="15.75" customHeight="1" x14ac:dyDescent="0.2">
      <c r="E178" s="76"/>
      <c r="I178" s="77"/>
      <c r="K178" s="76"/>
      <c r="L178" s="76"/>
      <c r="O178" s="76"/>
      <c r="P178" s="76"/>
      <c r="Q178" s="76"/>
      <c r="R178" s="76"/>
      <c r="S178" s="72"/>
    </row>
    <row r="179" spans="5:19" ht="15.75" customHeight="1" x14ac:dyDescent="0.2">
      <c r="E179" s="76"/>
      <c r="I179" s="77"/>
      <c r="K179" s="76"/>
      <c r="L179" s="76"/>
      <c r="O179" s="76"/>
      <c r="P179" s="76"/>
      <c r="Q179" s="76"/>
      <c r="R179" s="76"/>
      <c r="S179" s="72"/>
    </row>
    <row r="180" spans="5:19" ht="15.75" customHeight="1" x14ac:dyDescent="0.2">
      <c r="E180" s="76"/>
      <c r="I180" s="77"/>
      <c r="K180" s="76"/>
      <c r="L180" s="76"/>
      <c r="O180" s="76"/>
      <c r="P180" s="76"/>
      <c r="Q180" s="76"/>
      <c r="R180" s="76"/>
      <c r="S180" s="72"/>
    </row>
    <row r="181" spans="5:19" ht="15.75" customHeight="1" x14ac:dyDescent="0.2">
      <c r="E181" s="76"/>
      <c r="I181" s="77"/>
      <c r="K181" s="76"/>
      <c r="L181" s="76"/>
      <c r="O181" s="76"/>
      <c r="P181" s="76"/>
      <c r="Q181" s="76"/>
      <c r="R181" s="76"/>
      <c r="S181" s="72"/>
    </row>
    <row r="182" spans="5:19" ht="15.75" customHeight="1" x14ac:dyDescent="0.2">
      <c r="E182" s="76"/>
      <c r="I182" s="77"/>
      <c r="K182" s="76"/>
      <c r="L182" s="76"/>
      <c r="O182" s="76"/>
      <c r="P182" s="76"/>
      <c r="Q182" s="76"/>
      <c r="R182" s="76"/>
      <c r="S182" s="72"/>
    </row>
    <row r="183" spans="5:19" ht="15.75" customHeight="1" x14ac:dyDescent="0.2">
      <c r="E183" s="76"/>
      <c r="I183" s="77"/>
      <c r="K183" s="76"/>
      <c r="L183" s="76"/>
      <c r="O183" s="76"/>
      <c r="P183" s="76"/>
      <c r="Q183" s="76"/>
      <c r="R183" s="76"/>
      <c r="S183" s="72"/>
    </row>
    <row r="184" spans="5:19" ht="15.75" customHeight="1" x14ac:dyDescent="0.2">
      <c r="E184" s="76"/>
      <c r="I184" s="77"/>
      <c r="K184" s="76"/>
      <c r="L184" s="76"/>
      <c r="O184" s="76"/>
      <c r="P184" s="76"/>
      <c r="Q184" s="76"/>
      <c r="R184" s="76"/>
      <c r="S184" s="72"/>
    </row>
    <row r="185" spans="5:19" ht="15.75" customHeight="1" x14ac:dyDescent="0.2">
      <c r="E185" s="76"/>
      <c r="I185" s="77"/>
      <c r="K185" s="76"/>
      <c r="L185" s="76"/>
      <c r="O185" s="76"/>
      <c r="P185" s="76"/>
      <c r="Q185" s="76"/>
      <c r="R185" s="76"/>
      <c r="S185" s="72"/>
    </row>
    <row r="186" spans="5:19" ht="15.75" customHeight="1" x14ac:dyDescent="0.2">
      <c r="E186" s="76"/>
      <c r="I186" s="77"/>
      <c r="K186" s="76"/>
      <c r="L186" s="76"/>
      <c r="O186" s="76"/>
      <c r="P186" s="76"/>
      <c r="Q186" s="76"/>
      <c r="R186" s="76"/>
      <c r="S186" s="72"/>
    </row>
    <row r="187" spans="5:19" ht="15.75" customHeight="1" x14ac:dyDescent="0.2">
      <c r="E187" s="76"/>
      <c r="I187" s="77"/>
      <c r="K187" s="76"/>
      <c r="L187" s="76"/>
      <c r="O187" s="76"/>
      <c r="P187" s="76"/>
      <c r="Q187" s="76"/>
      <c r="R187" s="76"/>
      <c r="S187" s="72"/>
    </row>
    <row r="188" spans="5:19" ht="15.75" customHeight="1" x14ac:dyDescent="0.2">
      <c r="E188" s="76"/>
      <c r="I188" s="77"/>
      <c r="K188" s="76"/>
      <c r="L188" s="76"/>
      <c r="O188" s="76"/>
      <c r="P188" s="76"/>
      <c r="Q188" s="76"/>
      <c r="R188" s="76"/>
      <c r="S188" s="72"/>
    </row>
    <row r="189" spans="5:19" ht="15.75" customHeight="1" x14ac:dyDescent="0.2">
      <c r="E189" s="76"/>
      <c r="I189" s="77"/>
      <c r="K189" s="76"/>
      <c r="L189" s="76"/>
      <c r="O189" s="76"/>
      <c r="P189" s="76"/>
      <c r="Q189" s="76"/>
      <c r="R189" s="76"/>
      <c r="S189" s="72"/>
    </row>
    <row r="190" spans="5:19" ht="15.75" customHeight="1" x14ac:dyDescent="0.2">
      <c r="E190" s="76"/>
      <c r="I190" s="77"/>
      <c r="K190" s="76"/>
      <c r="L190" s="76"/>
      <c r="O190" s="76"/>
      <c r="P190" s="76"/>
      <c r="Q190" s="76"/>
      <c r="R190" s="76"/>
      <c r="S190" s="72"/>
    </row>
    <row r="191" spans="5:19" ht="15.75" customHeight="1" x14ac:dyDescent="0.2">
      <c r="E191" s="76"/>
      <c r="I191" s="77"/>
      <c r="K191" s="76"/>
      <c r="L191" s="76"/>
      <c r="O191" s="76"/>
      <c r="P191" s="76"/>
      <c r="Q191" s="76"/>
      <c r="R191" s="76"/>
      <c r="S191" s="72"/>
    </row>
    <row r="192" spans="5:19" ht="15.75" customHeight="1" x14ac:dyDescent="0.2">
      <c r="E192" s="76"/>
      <c r="I192" s="77"/>
      <c r="K192" s="76"/>
      <c r="L192" s="76"/>
      <c r="O192" s="76"/>
      <c r="P192" s="76"/>
      <c r="Q192" s="76"/>
      <c r="R192" s="76"/>
      <c r="S192" s="72"/>
    </row>
    <row r="193" spans="5:19" ht="15.75" customHeight="1" x14ac:dyDescent="0.2">
      <c r="E193" s="76"/>
      <c r="I193" s="77"/>
      <c r="K193" s="76"/>
      <c r="L193" s="76"/>
      <c r="O193" s="76"/>
      <c r="P193" s="76"/>
      <c r="Q193" s="76"/>
      <c r="R193" s="76"/>
      <c r="S193" s="72"/>
    </row>
    <row r="194" spans="5:19" ht="15.75" customHeight="1" x14ac:dyDescent="0.2">
      <c r="E194" s="76"/>
      <c r="I194" s="77"/>
      <c r="K194" s="76"/>
      <c r="L194" s="76"/>
      <c r="O194" s="76"/>
      <c r="P194" s="76"/>
      <c r="Q194" s="76"/>
      <c r="R194" s="76"/>
      <c r="S194" s="72"/>
    </row>
    <row r="195" spans="5:19" ht="15.75" customHeight="1" x14ac:dyDescent="0.2">
      <c r="E195" s="76"/>
      <c r="I195" s="77"/>
      <c r="K195" s="76"/>
      <c r="L195" s="76"/>
      <c r="O195" s="76"/>
      <c r="P195" s="76"/>
      <c r="Q195" s="76"/>
      <c r="R195" s="76"/>
      <c r="S195" s="72"/>
    </row>
    <row r="196" spans="5:19" ht="15.75" customHeight="1" x14ac:dyDescent="0.2">
      <c r="E196" s="76"/>
      <c r="I196" s="77"/>
      <c r="K196" s="76"/>
      <c r="L196" s="76"/>
      <c r="O196" s="76"/>
      <c r="P196" s="76"/>
      <c r="Q196" s="76"/>
      <c r="R196" s="76"/>
      <c r="S196" s="72"/>
    </row>
    <row r="197" spans="5:19" ht="15.75" customHeight="1" x14ac:dyDescent="0.2">
      <c r="E197" s="76"/>
      <c r="I197" s="77"/>
      <c r="K197" s="76"/>
      <c r="L197" s="76"/>
      <c r="O197" s="76"/>
      <c r="P197" s="76"/>
      <c r="Q197" s="76"/>
      <c r="R197" s="76"/>
      <c r="S197" s="72"/>
    </row>
    <row r="198" spans="5:19" ht="15.75" customHeight="1" x14ac:dyDescent="0.2">
      <c r="E198" s="76"/>
      <c r="I198" s="77"/>
      <c r="K198" s="76"/>
      <c r="L198" s="76"/>
      <c r="O198" s="76"/>
      <c r="P198" s="76"/>
      <c r="Q198" s="76"/>
      <c r="R198" s="76"/>
      <c r="S198" s="72"/>
    </row>
    <row r="199" spans="5:19" ht="15.75" customHeight="1" x14ac:dyDescent="0.2">
      <c r="E199" s="76"/>
      <c r="I199" s="77"/>
      <c r="K199" s="76"/>
      <c r="L199" s="76"/>
      <c r="O199" s="76"/>
      <c r="P199" s="76"/>
      <c r="Q199" s="76"/>
      <c r="R199" s="76"/>
      <c r="S199" s="72"/>
    </row>
    <row r="200" spans="5:19" ht="15.75" customHeight="1" x14ac:dyDescent="0.2">
      <c r="E200" s="76"/>
      <c r="I200" s="77"/>
      <c r="K200" s="76"/>
      <c r="L200" s="76"/>
      <c r="O200" s="76"/>
      <c r="P200" s="76"/>
      <c r="Q200" s="76"/>
      <c r="R200" s="76"/>
      <c r="S200" s="72"/>
    </row>
    <row r="201" spans="5:19" ht="15.75" customHeight="1" x14ac:dyDescent="0.2">
      <c r="E201" s="76"/>
      <c r="I201" s="77"/>
      <c r="K201" s="76"/>
      <c r="L201" s="76"/>
      <c r="O201" s="76"/>
      <c r="P201" s="76"/>
      <c r="Q201" s="76"/>
      <c r="R201" s="76"/>
      <c r="S201" s="72"/>
    </row>
    <row r="202" spans="5:19" ht="15.75" customHeight="1" x14ac:dyDescent="0.2">
      <c r="E202" s="76"/>
      <c r="I202" s="77"/>
      <c r="K202" s="76"/>
      <c r="L202" s="76"/>
      <c r="O202" s="76"/>
      <c r="P202" s="76"/>
      <c r="Q202" s="76"/>
      <c r="R202" s="76"/>
      <c r="S202" s="72"/>
    </row>
    <row r="203" spans="5:19" ht="15.75" customHeight="1" x14ac:dyDescent="0.2">
      <c r="E203" s="76"/>
      <c r="I203" s="77"/>
      <c r="K203" s="76"/>
      <c r="L203" s="76"/>
      <c r="O203" s="76"/>
      <c r="P203" s="76"/>
      <c r="Q203" s="76"/>
      <c r="R203" s="76"/>
      <c r="S203" s="72"/>
    </row>
    <row r="204" spans="5:19" ht="15.75" customHeight="1" x14ac:dyDescent="0.2">
      <c r="E204" s="76"/>
      <c r="I204" s="77"/>
      <c r="K204" s="76"/>
      <c r="L204" s="76"/>
      <c r="O204" s="76"/>
      <c r="P204" s="76"/>
      <c r="Q204" s="76"/>
      <c r="R204" s="76"/>
      <c r="S204" s="72"/>
    </row>
    <row r="205" spans="5:19" ht="15.75" customHeight="1" x14ac:dyDescent="0.2">
      <c r="E205" s="76"/>
      <c r="I205" s="77"/>
      <c r="K205" s="76"/>
      <c r="L205" s="76"/>
      <c r="O205" s="76"/>
      <c r="P205" s="76"/>
      <c r="Q205" s="76"/>
      <c r="R205" s="76"/>
      <c r="S205" s="72"/>
    </row>
    <row r="206" spans="5:19" ht="15.75" customHeight="1" x14ac:dyDescent="0.2">
      <c r="E206" s="76"/>
      <c r="I206" s="77"/>
      <c r="K206" s="76"/>
      <c r="L206" s="76"/>
      <c r="O206" s="76"/>
      <c r="P206" s="76"/>
      <c r="Q206" s="76"/>
      <c r="R206" s="76"/>
      <c r="S206" s="72"/>
    </row>
    <row r="207" spans="5:19" ht="15.75" customHeight="1" x14ac:dyDescent="0.2">
      <c r="E207" s="76"/>
      <c r="I207" s="77"/>
      <c r="K207" s="76"/>
      <c r="L207" s="76"/>
      <c r="O207" s="76"/>
      <c r="P207" s="76"/>
      <c r="Q207" s="76"/>
      <c r="R207" s="76"/>
      <c r="S207" s="72"/>
    </row>
    <row r="208" spans="5:19" ht="15.75" customHeight="1" x14ac:dyDescent="0.2">
      <c r="E208" s="76"/>
      <c r="I208" s="77"/>
      <c r="K208" s="76"/>
      <c r="L208" s="76"/>
      <c r="O208" s="76"/>
      <c r="P208" s="76"/>
      <c r="Q208" s="76"/>
      <c r="R208" s="76"/>
      <c r="S208" s="72"/>
    </row>
    <row r="209" spans="5:19" ht="15.75" customHeight="1" x14ac:dyDescent="0.2">
      <c r="E209" s="76"/>
      <c r="I209" s="77"/>
      <c r="K209" s="76"/>
      <c r="L209" s="76"/>
      <c r="O209" s="76"/>
      <c r="P209" s="76"/>
      <c r="Q209" s="76"/>
      <c r="R209" s="76"/>
      <c r="S209" s="72"/>
    </row>
    <row r="210" spans="5:19" ht="15.75" customHeight="1" x14ac:dyDescent="0.2">
      <c r="E210" s="76"/>
      <c r="I210" s="77"/>
      <c r="K210" s="76"/>
      <c r="L210" s="76"/>
      <c r="O210" s="76"/>
      <c r="P210" s="76"/>
      <c r="Q210" s="76"/>
      <c r="R210" s="76"/>
      <c r="S210" s="72"/>
    </row>
    <row r="211" spans="5:19" ht="15.75" customHeight="1" x14ac:dyDescent="0.2">
      <c r="E211" s="76"/>
      <c r="I211" s="77"/>
      <c r="K211" s="76"/>
      <c r="L211" s="76"/>
      <c r="O211" s="76"/>
      <c r="P211" s="76"/>
      <c r="Q211" s="76"/>
      <c r="R211" s="76"/>
      <c r="S211" s="72"/>
    </row>
    <row r="212" spans="5:19" ht="15.75" customHeight="1" x14ac:dyDescent="0.2">
      <c r="E212" s="76"/>
      <c r="I212" s="77"/>
      <c r="K212" s="76"/>
      <c r="L212" s="76"/>
      <c r="O212" s="76"/>
      <c r="P212" s="76"/>
      <c r="Q212" s="76"/>
      <c r="R212" s="76"/>
      <c r="S212" s="72"/>
    </row>
    <row r="213" spans="5:19" ht="15.75" customHeight="1" x14ac:dyDescent="0.2">
      <c r="E213" s="76"/>
      <c r="I213" s="77"/>
      <c r="K213" s="76"/>
      <c r="L213" s="76"/>
      <c r="O213" s="76"/>
      <c r="P213" s="76"/>
      <c r="Q213" s="76"/>
      <c r="R213" s="76"/>
      <c r="S213" s="72"/>
    </row>
    <row r="214" spans="5:19" ht="15.75" customHeight="1" x14ac:dyDescent="0.2">
      <c r="E214" s="76"/>
      <c r="I214" s="77"/>
      <c r="K214" s="76"/>
      <c r="L214" s="76"/>
      <c r="O214" s="76"/>
      <c r="P214" s="76"/>
      <c r="Q214" s="76"/>
      <c r="R214" s="76"/>
      <c r="S214" s="72"/>
    </row>
    <row r="215" spans="5:19" ht="15.75" customHeight="1" x14ac:dyDescent="0.2">
      <c r="E215" s="76"/>
      <c r="I215" s="77"/>
      <c r="K215" s="76"/>
      <c r="L215" s="76"/>
      <c r="O215" s="76"/>
      <c r="P215" s="76"/>
      <c r="Q215" s="76"/>
      <c r="R215" s="76"/>
      <c r="S215" s="72"/>
    </row>
    <row r="216" spans="5:19" ht="15.75" customHeight="1" x14ac:dyDescent="0.2">
      <c r="E216" s="76"/>
      <c r="I216" s="77"/>
      <c r="K216" s="76"/>
      <c r="L216" s="76"/>
      <c r="O216" s="76"/>
      <c r="P216" s="76"/>
      <c r="Q216" s="76"/>
      <c r="R216" s="76"/>
      <c r="S216" s="72"/>
    </row>
    <row r="217" spans="5:19" ht="15.75" customHeight="1" x14ac:dyDescent="0.2">
      <c r="E217" s="76"/>
      <c r="I217" s="77"/>
      <c r="K217" s="76"/>
      <c r="L217" s="76"/>
      <c r="O217" s="76"/>
      <c r="P217" s="76"/>
      <c r="Q217" s="76"/>
      <c r="R217" s="76"/>
      <c r="S217" s="72"/>
    </row>
    <row r="218" spans="5:19" ht="15.75" customHeight="1" x14ac:dyDescent="0.2">
      <c r="E218" s="76"/>
      <c r="I218" s="77"/>
      <c r="K218" s="76"/>
      <c r="L218" s="76"/>
      <c r="O218" s="76"/>
      <c r="P218" s="76"/>
      <c r="Q218" s="76"/>
      <c r="R218" s="76"/>
      <c r="S218" s="72"/>
    </row>
    <row r="219" spans="5:19" ht="15.75" customHeight="1" x14ac:dyDescent="0.2">
      <c r="E219" s="76"/>
      <c r="I219" s="77"/>
      <c r="K219" s="76"/>
      <c r="L219" s="76"/>
      <c r="O219" s="76"/>
      <c r="P219" s="76"/>
      <c r="Q219" s="76"/>
      <c r="R219" s="76"/>
      <c r="S219" s="72"/>
    </row>
    <row r="220" spans="5:19" ht="15.75" customHeight="1" x14ac:dyDescent="0.2">
      <c r="E220" s="76"/>
      <c r="I220" s="77"/>
      <c r="K220" s="76"/>
      <c r="L220" s="76"/>
      <c r="O220" s="76"/>
      <c r="P220" s="76"/>
      <c r="Q220" s="76"/>
      <c r="R220" s="76"/>
      <c r="S220" s="72"/>
    </row>
    <row r="221" spans="5:19" ht="15.75" customHeight="1" x14ac:dyDescent="0.2">
      <c r="E221" s="76"/>
      <c r="I221" s="77"/>
      <c r="K221" s="76"/>
      <c r="L221" s="76"/>
      <c r="O221" s="76"/>
      <c r="P221" s="76"/>
      <c r="Q221" s="76"/>
      <c r="R221" s="76"/>
      <c r="S221" s="72"/>
    </row>
    <row r="222" spans="5:19" ht="15.75" customHeight="1" x14ac:dyDescent="0.2">
      <c r="E222" s="76"/>
      <c r="I222" s="77"/>
      <c r="K222" s="76"/>
      <c r="L222" s="76"/>
      <c r="O222" s="76"/>
      <c r="P222" s="76"/>
      <c r="Q222" s="76"/>
      <c r="R222" s="76"/>
      <c r="S222" s="72"/>
    </row>
    <row r="223" spans="5:19" ht="15.75" customHeight="1" x14ac:dyDescent="0.2">
      <c r="E223" s="76"/>
      <c r="I223" s="77"/>
      <c r="K223" s="76"/>
      <c r="L223" s="76"/>
      <c r="O223" s="76"/>
      <c r="P223" s="76"/>
      <c r="Q223" s="76"/>
      <c r="R223" s="76"/>
      <c r="S223" s="72"/>
    </row>
    <row r="224" spans="5:19" ht="15.75" customHeight="1" x14ac:dyDescent="0.2">
      <c r="E224" s="76"/>
      <c r="I224" s="77"/>
      <c r="K224" s="76"/>
      <c r="L224" s="76"/>
      <c r="O224" s="76"/>
      <c r="P224" s="76"/>
      <c r="Q224" s="76"/>
      <c r="R224" s="76"/>
      <c r="S224" s="72"/>
    </row>
    <row r="225" spans="5:19" ht="15.75" customHeight="1" x14ac:dyDescent="0.2">
      <c r="E225" s="76"/>
      <c r="I225" s="77"/>
      <c r="K225" s="76"/>
      <c r="L225" s="76"/>
      <c r="O225" s="76"/>
      <c r="P225" s="76"/>
      <c r="Q225" s="76"/>
      <c r="R225" s="76"/>
      <c r="S225" s="72"/>
    </row>
    <row r="226" spans="5:19" ht="15.75" customHeight="1" x14ac:dyDescent="0.2">
      <c r="E226" s="76"/>
      <c r="I226" s="77"/>
      <c r="K226" s="76"/>
      <c r="L226" s="76"/>
      <c r="O226" s="76"/>
      <c r="P226" s="76"/>
      <c r="Q226" s="76"/>
      <c r="R226" s="76"/>
      <c r="S226" s="72"/>
    </row>
    <row r="227" spans="5:19" ht="15.75" customHeight="1" x14ac:dyDescent="0.2">
      <c r="E227" s="76"/>
      <c r="I227" s="77"/>
      <c r="K227" s="76"/>
      <c r="L227" s="76"/>
      <c r="O227" s="76"/>
      <c r="P227" s="76"/>
      <c r="Q227" s="76"/>
      <c r="R227" s="76"/>
      <c r="S227" s="72"/>
    </row>
    <row r="228" spans="5:19" ht="15.75" customHeight="1" x14ac:dyDescent="0.2">
      <c r="E228" s="76"/>
      <c r="I228" s="77"/>
      <c r="K228" s="76"/>
      <c r="L228" s="76"/>
      <c r="O228" s="76"/>
      <c r="P228" s="76"/>
      <c r="Q228" s="76"/>
      <c r="R228" s="76"/>
      <c r="S228" s="72"/>
    </row>
    <row r="229" spans="5:19" ht="15.75" customHeight="1" x14ac:dyDescent="0.2">
      <c r="E229" s="76"/>
      <c r="I229" s="77"/>
      <c r="K229" s="76"/>
      <c r="L229" s="76"/>
      <c r="O229" s="76"/>
      <c r="P229" s="76"/>
      <c r="Q229" s="76"/>
      <c r="R229" s="76"/>
      <c r="S229" s="72"/>
    </row>
    <row r="230" spans="5:19" ht="15.75" customHeight="1" x14ac:dyDescent="0.2">
      <c r="E230" s="76"/>
      <c r="I230" s="77"/>
      <c r="K230" s="76"/>
      <c r="L230" s="76"/>
      <c r="O230" s="76"/>
      <c r="P230" s="76"/>
      <c r="Q230" s="76"/>
      <c r="R230" s="76"/>
      <c r="S230" s="72"/>
    </row>
    <row r="231" spans="5:19" ht="15.75" customHeight="1" x14ac:dyDescent="0.2">
      <c r="E231" s="76"/>
      <c r="I231" s="77"/>
      <c r="K231" s="76"/>
      <c r="L231" s="76"/>
      <c r="O231" s="76"/>
      <c r="P231" s="76"/>
      <c r="Q231" s="76"/>
      <c r="R231" s="76"/>
      <c r="S231" s="72"/>
    </row>
    <row r="232" spans="5:19" ht="15.75" customHeight="1" x14ac:dyDescent="0.2">
      <c r="E232" s="76"/>
      <c r="I232" s="77"/>
      <c r="K232" s="76"/>
      <c r="L232" s="76"/>
      <c r="O232" s="76"/>
      <c r="P232" s="76"/>
      <c r="Q232" s="76"/>
      <c r="R232" s="76"/>
      <c r="S232" s="72"/>
    </row>
    <row r="233" spans="5:19" ht="15.75" customHeight="1" x14ac:dyDescent="0.2">
      <c r="E233" s="76"/>
      <c r="I233" s="77"/>
      <c r="K233" s="76"/>
      <c r="L233" s="76"/>
      <c r="O233" s="76"/>
      <c r="P233" s="76"/>
      <c r="Q233" s="76"/>
      <c r="R233" s="76"/>
      <c r="S233" s="72"/>
    </row>
    <row r="234" spans="5:19" ht="15.75" customHeight="1" x14ac:dyDescent="0.2">
      <c r="E234" s="76"/>
      <c r="I234" s="77"/>
      <c r="K234" s="76"/>
      <c r="L234" s="76"/>
      <c r="O234" s="76"/>
      <c r="P234" s="76"/>
      <c r="Q234" s="76"/>
      <c r="R234" s="76"/>
      <c r="S234" s="72"/>
    </row>
    <row r="235" spans="5:19" ht="15.75" customHeight="1" x14ac:dyDescent="0.2">
      <c r="E235" s="76"/>
      <c r="I235" s="77"/>
      <c r="K235" s="76"/>
      <c r="L235" s="76"/>
      <c r="O235" s="76"/>
      <c r="P235" s="76"/>
      <c r="Q235" s="76"/>
      <c r="R235" s="76"/>
      <c r="S235" s="72"/>
    </row>
    <row r="236" spans="5:19" ht="15.75" customHeight="1" x14ac:dyDescent="0.2">
      <c r="E236" s="76"/>
      <c r="I236" s="77"/>
      <c r="K236" s="76"/>
      <c r="L236" s="76"/>
      <c r="O236" s="76"/>
      <c r="P236" s="76"/>
      <c r="Q236" s="76"/>
      <c r="R236" s="76"/>
      <c r="S236" s="72"/>
    </row>
    <row r="237" spans="5:19" ht="15.75" customHeight="1" x14ac:dyDescent="0.2">
      <c r="E237" s="76"/>
      <c r="I237" s="77"/>
      <c r="K237" s="76"/>
      <c r="L237" s="76"/>
      <c r="O237" s="76"/>
      <c r="P237" s="76"/>
      <c r="Q237" s="76"/>
      <c r="R237" s="76"/>
      <c r="S237" s="72"/>
    </row>
    <row r="238" spans="5:19" ht="15.75" customHeight="1" x14ac:dyDescent="0.2">
      <c r="E238" s="76"/>
      <c r="I238" s="77"/>
      <c r="K238" s="76"/>
      <c r="L238" s="76"/>
      <c r="O238" s="76"/>
      <c r="P238" s="76"/>
      <c r="Q238" s="76"/>
      <c r="R238" s="76"/>
      <c r="S238" s="72"/>
    </row>
    <row r="239" spans="5:19" ht="15.75" customHeight="1" x14ac:dyDescent="0.2">
      <c r="E239" s="76"/>
      <c r="I239" s="77"/>
      <c r="K239" s="76"/>
      <c r="L239" s="76"/>
      <c r="O239" s="76"/>
      <c r="P239" s="76"/>
      <c r="Q239" s="76"/>
      <c r="R239" s="76"/>
      <c r="S239" s="72"/>
    </row>
    <row r="240" spans="5:19" ht="15.75" customHeight="1" x14ac:dyDescent="0.2">
      <c r="E240" s="76"/>
      <c r="I240" s="77"/>
      <c r="K240" s="76"/>
      <c r="L240" s="76"/>
      <c r="O240" s="76"/>
      <c r="P240" s="76"/>
      <c r="Q240" s="76"/>
      <c r="R240" s="76"/>
      <c r="S240" s="72"/>
    </row>
    <row r="241" spans="5:19" ht="15.75" customHeight="1" x14ac:dyDescent="0.2">
      <c r="E241" s="76"/>
      <c r="I241" s="77"/>
      <c r="K241" s="76"/>
      <c r="L241" s="76"/>
      <c r="O241" s="76"/>
      <c r="P241" s="76"/>
      <c r="Q241" s="76"/>
      <c r="R241" s="76"/>
      <c r="S241" s="72"/>
    </row>
    <row r="242" spans="5:19" ht="15.75" customHeight="1" x14ac:dyDescent="0.2">
      <c r="E242" s="76"/>
      <c r="I242" s="77"/>
      <c r="K242" s="76"/>
      <c r="L242" s="76"/>
      <c r="O242" s="76"/>
      <c r="P242" s="76"/>
      <c r="Q242" s="76"/>
      <c r="R242" s="76"/>
      <c r="S242" s="72"/>
    </row>
    <row r="243" spans="5:19" ht="15.75" customHeight="1" x14ac:dyDescent="0.2">
      <c r="E243" s="76"/>
      <c r="I243" s="77"/>
      <c r="K243" s="76"/>
      <c r="L243" s="76"/>
      <c r="O243" s="76"/>
      <c r="P243" s="76"/>
      <c r="Q243" s="76"/>
      <c r="R243" s="76"/>
      <c r="S243" s="72"/>
    </row>
    <row r="244" spans="5:19" ht="15.75" customHeight="1" x14ac:dyDescent="0.2">
      <c r="E244" s="76"/>
      <c r="I244" s="77"/>
      <c r="K244" s="76"/>
      <c r="L244" s="76"/>
      <c r="O244" s="76"/>
      <c r="P244" s="76"/>
      <c r="Q244" s="76"/>
      <c r="R244" s="76"/>
      <c r="S244" s="72"/>
    </row>
    <row r="245" spans="5:19" ht="15.75" customHeight="1" x14ac:dyDescent="0.2">
      <c r="E245" s="76"/>
      <c r="I245" s="77"/>
      <c r="K245" s="76"/>
      <c r="L245" s="76"/>
      <c r="O245" s="76"/>
      <c r="P245" s="76"/>
      <c r="Q245" s="76"/>
      <c r="R245" s="76"/>
      <c r="S245" s="72"/>
    </row>
    <row r="246" spans="5:19" ht="15.75" customHeight="1" x14ac:dyDescent="0.2">
      <c r="E246" s="76"/>
      <c r="I246" s="77"/>
      <c r="K246" s="76"/>
      <c r="L246" s="76"/>
      <c r="O246" s="76"/>
      <c r="P246" s="76"/>
      <c r="Q246" s="76"/>
      <c r="R246" s="76"/>
      <c r="S246" s="72"/>
    </row>
    <row r="247" spans="5:19" ht="15.75" customHeight="1" x14ac:dyDescent="0.2">
      <c r="E247" s="76"/>
      <c r="I247" s="77"/>
      <c r="K247" s="76"/>
      <c r="L247" s="76"/>
      <c r="O247" s="76"/>
      <c r="P247" s="76"/>
      <c r="Q247" s="76"/>
      <c r="R247" s="76"/>
      <c r="S247" s="72"/>
    </row>
    <row r="248" spans="5:19" ht="15.75" customHeight="1" x14ac:dyDescent="0.2">
      <c r="E248" s="76"/>
      <c r="I248" s="77"/>
      <c r="K248" s="76"/>
      <c r="L248" s="76"/>
      <c r="O248" s="76"/>
      <c r="P248" s="76"/>
      <c r="Q248" s="76"/>
      <c r="R248" s="76"/>
      <c r="S248" s="72"/>
    </row>
    <row r="249" spans="5:19" ht="15.75" customHeight="1" x14ac:dyDescent="0.2">
      <c r="E249" s="76"/>
      <c r="I249" s="77"/>
      <c r="K249" s="76"/>
      <c r="L249" s="76"/>
      <c r="O249" s="76"/>
      <c r="P249" s="76"/>
      <c r="Q249" s="76"/>
      <c r="R249" s="76"/>
      <c r="S249" s="72"/>
    </row>
    <row r="250" spans="5:19" ht="15.75" customHeight="1" x14ac:dyDescent="0.2">
      <c r="E250" s="76"/>
      <c r="I250" s="77"/>
      <c r="K250" s="76"/>
      <c r="L250" s="76"/>
      <c r="O250" s="76"/>
      <c r="P250" s="76"/>
      <c r="Q250" s="76"/>
      <c r="R250" s="76"/>
      <c r="S250" s="72"/>
    </row>
    <row r="251" spans="5:19" ht="15.75" customHeight="1" x14ac:dyDescent="0.2">
      <c r="E251" s="76"/>
      <c r="I251" s="77"/>
      <c r="K251" s="76"/>
      <c r="L251" s="76"/>
      <c r="O251" s="76"/>
      <c r="P251" s="76"/>
      <c r="Q251" s="76"/>
      <c r="R251" s="76"/>
      <c r="S251" s="72"/>
    </row>
    <row r="252" spans="5:19" ht="15.75" customHeight="1" x14ac:dyDescent="0.2">
      <c r="E252" s="76"/>
      <c r="I252" s="77"/>
      <c r="K252" s="76"/>
      <c r="L252" s="76"/>
      <c r="O252" s="76"/>
      <c r="P252" s="76"/>
      <c r="Q252" s="76"/>
      <c r="R252" s="76"/>
      <c r="S252" s="72"/>
    </row>
    <row r="253" spans="5:19" ht="15.75" customHeight="1" x14ac:dyDescent="0.2">
      <c r="E253" s="76"/>
      <c r="I253" s="77"/>
      <c r="K253" s="76"/>
      <c r="L253" s="76"/>
      <c r="O253" s="76"/>
      <c r="P253" s="76"/>
      <c r="Q253" s="76"/>
      <c r="R253" s="76"/>
      <c r="S253" s="72"/>
    </row>
    <row r="254" spans="5:19" ht="15.75" customHeight="1" x14ac:dyDescent="0.2">
      <c r="E254" s="76"/>
      <c r="I254" s="77"/>
      <c r="K254" s="76"/>
      <c r="L254" s="76"/>
      <c r="O254" s="76"/>
      <c r="P254" s="76"/>
      <c r="Q254" s="76"/>
      <c r="R254" s="76"/>
      <c r="S254" s="72"/>
    </row>
    <row r="255" spans="5:19" ht="15.75" customHeight="1" x14ac:dyDescent="0.2">
      <c r="E255" s="76"/>
      <c r="I255" s="77"/>
      <c r="K255" s="76"/>
      <c r="L255" s="76"/>
      <c r="O255" s="76"/>
      <c r="P255" s="76"/>
      <c r="Q255" s="76"/>
      <c r="R255" s="76"/>
      <c r="S255" s="72"/>
    </row>
    <row r="256" spans="5:19" ht="15.75" customHeight="1" x14ac:dyDescent="0.2">
      <c r="E256" s="76"/>
      <c r="I256" s="77"/>
      <c r="K256" s="76"/>
      <c r="L256" s="76"/>
      <c r="O256" s="76"/>
      <c r="P256" s="76"/>
      <c r="Q256" s="76"/>
      <c r="R256" s="76"/>
      <c r="S256" s="72"/>
    </row>
    <row r="257" spans="5:19" ht="15.75" customHeight="1" x14ac:dyDescent="0.2">
      <c r="E257" s="76"/>
      <c r="I257" s="77"/>
      <c r="K257" s="76"/>
      <c r="L257" s="76"/>
      <c r="O257" s="76"/>
      <c r="P257" s="76"/>
      <c r="Q257" s="76"/>
      <c r="R257" s="76"/>
      <c r="S257" s="72"/>
    </row>
    <row r="258" spans="5:19" ht="15.75" customHeight="1" x14ac:dyDescent="0.2">
      <c r="E258" s="76"/>
      <c r="I258" s="77"/>
      <c r="K258" s="76"/>
      <c r="L258" s="76"/>
      <c r="O258" s="76"/>
      <c r="P258" s="76"/>
      <c r="Q258" s="76"/>
      <c r="R258" s="76"/>
      <c r="S258" s="72"/>
    </row>
    <row r="259" spans="5:19" ht="15.75" customHeight="1" x14ac:dyDescent="0.2">
      <c r="E259" s="76"/>
      <c r="I259" s="77"/>
      <c r="K259" s="76"/>
      <c r="L259" s="76"/>
      <c r="O259" s="76"/>
      <c r="P259" s="76"/>
      <c r="Q259" s="76"/>
      <c r="R259" s="76"/>
      <c r="S259" s="72"/>
    </row>
    <row r="260" spans="5:19" ht="15.75" customHeight="1" x14ac:dyDescent="0.2">
      <c r="E260" s="76"/>
      <c r="I260" s="77"/>
      <c r="K260" s="76"/>
      <c r="L260" s="76"/>
      <c r="O260" s="76"/>
      <c r="P260" s="76"/>
      <c r="Q260" s="76"/>
      <c r="R260" s="76"/>
      <c r="S260" s="72"/>
    </row>
    <row r="261" spans="5:19" ht="15.75" customHeight="1" x14ac:dyDescent="0.2">
      <c r="E261" s="76"/>
      <c r="I261" s="77"/>
      <c r="K261" s="76"/>
      <c r="L261" s="76"/>
      <c r="O261" s="76"/>
      <c r="P261" s="76"/>
      <c r="Q261" s="76"/>
      <c r="R261" s="76"/>
      <c r="S261" s="72"/>
    </row>
    <row r="262" spans="5:19" ht="15.75" customHeight="1" x14ac:dyDescent="0.2">
      <c r="E262" s="76"/>
      <c r="I262" s="77"/>
      <c r="K262" s="76"/>
      <c r="L262" s="76"/>
      <c r="O262" s="76"/>
      <c r="P262" s="76"/>
      <c r="Q262" s="76"/>
      <c r="R262" s="76"/>
      <c r="S262" s="72"/>
    </row>
    <row r="263" spans="5:19" ht="15.75" customHeight="1" x14ac:dyDescent="0.2">
      <c r="E263" s="76"/>
      <c r="I263" s="77"/>
      <c r="K263" s="76"/>
      <c r="L263" s="76"/>
      <c r="O263" s="76"/>
      <c r="P263" s="76"/>
      <c r="Q263" s="76"/>
      <c r="R263" s="76"/>
      <c r="S263" s="72"/>
    </row>
    <row r="264" spans="5:19" ht="15.75" customHeight="1" x14ac:dyDescent="0.2">
      <c r="E264" s="76"/>
      <c r="I264" s="77"/>
      <c r="K264" s="76"/>
      <c r="L264" s="76"/>
      <c r="O264" s="76"/>
      <c r="P264" s="76"/>
      <c r="Q264" s="76"/>
      <c r="R264" s="76"/>
      <c r="S264" s="72"/>
    </row>
    <row r="265" spans="5:19" ht="15.75" customHeight="1" x14ac:dyDescent="0.2">
      <c r="E265" s="76"/>
      <c r="I265" s="77"/>
      <c r="K265" s="76"/>
      <c r="L265" s="76"/>
      <c r="O265" s="76"/>
      <c r="P265" s="76"/>
      <c r="Q265" s="76"/>
      <c r="R265" s="76"/>
      <c r="S265" s="72"/>
    </row>
    <row r="266" spans="5:19" ht="15.75" customHeight="1" x14ac:dyDescent="0.2">
      <c r="E266" s="76"/>
      <c r="I266" s="77"/>
      <c r="K266" s="76"/>
      <c r="L266" s="76"/>
      <c r="O266" s="76"/>
      <c r="P266" s="76"/>
      <c r="Q266" s="76"/>
      <c r="R266" s="76"/>
      <c r="S266" s="72"/>
    </row>
    <row r="267" spans="5:19" ht="15.75" customHeight="1" x14ac:dyDescent="0.2">
      <c r="E267" s="76"/>
      <c r="I267" s="77"/>
      <c r="K267" s="76"/>
      <c r="L267" s="76"/>
      <c r="O267" s="76"/>
      <c r="P267" s="76"/>
      <c r="Q267" s="76"/>
      <c r="R267" s="76"/>
      <c r="S267" s="72"/>
    </row>
    <row r="268" spans="5:19" ht="15.75" customHeight="1" x14ac:dyDescent="0.2">
      <c r="E268" s="76"/>
      <c r="I268" s="77"/>
      <c r="K268" s="76"/>
      <c r="L268" s="76"/>
      <c r="O268" s="76"/>
      <c r="P268" s="76"/>
      <c r="Q268" s="76"/>
      <c r="R268" s="76"/>
      <c r="S268" s="72"/>
    </row>
    <row r="269" spans="5:19" ht="15.75" customHeight="1" x14ac:dyDescent="0.2">
      <c r="E269" s="76"/>
      <c r="I269" s="77"/>
      <c r="K269" s="76"/>
      <c r="L269" s="76"/>
      <c r="O269" s="76"/>
      <c r="P269" s="76"/>
      <c r="Q269" s="76"/>
      <c r="R269" s="76"/>
      <c r="S269" s="72"/>
    </row>
    <row r="270" spans="5:19" ht="15.75" customHeight="1" x14ac:dyDescent="0.2">
      <c r="E270" s="76"/>
      <c r="I270" s="77"/>
      <c r="K270" s="76"/>
      <c r="L270" s="76"/>
      <c r="O270" s="76"/>
      <c r="P270" s="76"/>
      <c r="Q270" s="76"/>
      <c r="R270" s="76"/>
      <c r="S270" s="72"/>
    </row>
    <row r="271" spans="5:19" ht="15.75" customHeight="1" x14ac:dyDescent="0.2">
      <c r="E271" s="76"/>
      <c r="I271" s="77"/>
      <c r="K271" s="76"/>
      <c r="L271" s="76"/>
      <c r="O271" s="76"/>
      <c r="P271" s="76"/>
      <c r="Q271" s="76"/>
      <c r="R271" s="76"/>
      <c r="S271" s="72"/>
    </row>
    <row r="272" spans="5:19" ht="15.75" customHeight="1" x14ac:dyDescent="0.2">
      <c r="E272" s="76"/>
      <c r="I272" s="77"/>
      <c r="K272" s="76"/>
      <c r="L272" s="76"/>
      <c r="O272" s="76"/>
      <c r="P272" s="76"/>
      <c r="Q272" s="76"/>
      <c r="R272" s="76"/>
      <c r="S272" s="72"/>
    </row>
    <row r="273" spans="5:19" ht="15.75" customHeight="1" x14ac:dyDescent="0.2">
      <c r="E273" s="76"/>
      <c r="I273" s="77"/>
      <c r="K273" s="76"/>
      <c r="L273" s="76"/>
      <c r="O273" s="76"/>
      <c r="P273" s="76"/>
      <c r="Q273" s="76"/>
      <c r="R273" s="76"/>
      <c r="S273" s="72"/>
    </row>
    <row r="274" spans="5:19" ht="15.75" customHeight="1" x14ac:dyDescent="0.2">
      <c r="E274" s="76"/>
      <c r="I274" s="77"/>
      <c r="K274" s="76"/>
      <c r="L274" s="76"/>
      <c r="O274" s="76"/>
      <c r="P274" s="76"/>
      <c r="Q274" s="76"/>
      <c r="R274" s="76"/>
      <c r="S274" s="72"/>
    </row>
    <row r="275" spans="5:19" ht="15.75" customHeight="1" x14ac:dyDescent="0.2">
      <c r="E275" s="76"/>
      <c r="I275" s="77"/>
      <c r="K275" s="76"/>
      <c r="L275" s="76"/>
      <c r="O275" s="76"/>
      <c r="P275" s="76"/>
      <c r="Q275" s="76"/>
      <c r="R275" s="76"/>
      <c r="S275" s="72"/>
    </row>
    <row r="276" spans="5:19" ht="15.75" customHeight="1" x14ac:dyDescent="0.2">
      <c r="E276" s="76"/>
      <c r="I276" s="77"/>
      <c r="K276" s="76"/>
      <c r="L276" s="76"/>
      <c r="O276" s="76"/>
      <c r="P276" s="76"/>
      <c r="Q276" s="76"/>
      <c r="R276" s="76"/>
      <c r="S276" s="72"/>
    </row>
    <row r="277" spans="5:19" ht="15.75" customHeight="1" x14ac:dyDescent="0.2">
      <c r="E277" s="76"/>
      <c r="I277" s="77"/>
      <c r="K277" s="76"/>
      <c r="L277" s="76"/>
      <c r="O277" s="76"/>
      <c r="P277" s="76"/>
      <c r="Q277" s="76"/>
      <c r="R277" s="76"/>
      <c r="S277" s="72"/>
    </row>
    <row r="278" spans="5:19" ht="15.75" customHeight="1" x14ac:dyDescent="0.2">
      <c r="E278" s="76"/>
      <c r="I278" s="77"/>
      <c r="K278" s="76"/>
      <c r="L278" s="76"/>
      <c r="O278" s="76"/>
      <c r="P278" s="76"/>
      <c r="Q278" s="76"/>
      <c r="R278" s="76"/>
      <c r="S278" s="72"/>
    </row>
    <row r="279" spans="5:19" ht="15.75" customHeight="1" x14ac:dyDescent="0.2">
      <c r="E279" s="76"/>
      <c r="I279" s="77"/>
      <c r="K279" s="76"/>
      <c r="L279" s="76"/>
      <c r="O279" s="76"/>
      <c r="P279" s="76"/>
      <c r="Q279" s="76"/>
      <c r="R279" s="76"/>
      <c r="S279" s="72"/>
    </row>
    <row r="280" spans="5:19" ht="15.75" customHeight="1" x14ac:dyDescent="0.2">
      <c r="E280" s="76"/>
      <c r="I280" s="77"/>
      <c r="K280" s="76"/>
      <c r="L280" s="76"/>
      <c r="O280" s="76"/>
      <c r="P280" s="76"/>
      <c r="Q280" s="76"/>
      <c r="R280" s="76"/>
      <c r="S280" s="72"/>
    </row>
    <row r="281" spans="5:19" ht="15.75" customHeight="1" x14ac:dyDescent="0.2">
      <c r="E281" s="76"/>
      <c r="I281" s="77"/>
      <c r="K281" s="76"/>
      <c r="L281" s="76"/>
      <c r="O281" s="76"/>
      <c r="P281" s="76"/>
      <c r="Q281" s="76"/>
      <c r="R281" s="76"/>
      <c r="S281" s="72"/>
    </row>
    <row r="282" spans="5:19" ht="15.75" customHeight="1" x14ac:dyDescent="0.2">
      <c r="E282" s="76"/>
      <c r="I282" s="77"/>
      <c r="K282" s="76"/>
      <c r="L282" s="76"/>
      <c r="O282" s="76"/>
      <c r="P282" s="76"/>
      <c r="Q282" s="76"/>
      <c r="R282" s="76"/>
      <c r="S282" s="72"/>
    </row>
    <row r="283" spans="5:19" ht="15.75" customHeight="1" x14ac:dyDescent="0.2">
      <c r="E283" s="76"/>
      <c r="I283" s="77"/>
      <c r="K283" s="76"/>
      <c r="L283" s="76"/>
      <c r="O283" s="76"/>
      <c r="P283" s="76"/>
      <c r="Q283" s="76"/>
      <c r="R283" s="76"/>
      <c r="S283" s="72"/>
    </row>
    <row r="284" spans="5:19" ht="15.75" customHeight="1" x14ac:dyDescent="0.2">
      <c r="E284" s="76"/>
      <c r="I284" s="77"/>
      <c r="K284" s="76"/>
      <c r="L284" s="76"/>
      <c r="O284" s="76"/>
      <c r="P284" s="76"/>
      <c r="Q284" s="76"/>
      <c r="R284" s="76"/>
      <c r="S284" s="72"/>
    </row>
    <row r="285" spans="5:19" ht="15.75" customHeight="1" x14ac:dyDescent="0.2">
      <c r="E285" s="76"/>
      <c r="I285" s="77"/>
      <c r="K285" s="76"/>
      <c r="L285" s="76"/>
      <c r="O285" s="76"/>
      <c r="P285" s="76"/>
      <c r="Q285" s="76"/>
      <c r="R285" s="76"/>
      <c r="S285" s="72"/>
    </row>
    <row r="286" spans="5:19" ht="15.75" customHeight="1" x14ac:dyDescent="0.2">
      <c r="E286" s="76"/>
      <c r="I286" s="77"/>
      <c r="K286" s="76"/>
      <c r="L286" s="76"/>
      <c r="O286" s="76"/>
      <c r="P286" s="76"/>
      <c r="Q286" s="76"/>
      <c r="R286" s="76"/>
      <c r="S286" s="72"/>
    </row>
    <row r="287" spans="5:19" ht="15.75" customHeight="1" x14ac:dyDescent="0.2">
      <c r="E287" s="76"/>
      <c r="I287" s="77"/>
      <c r="K287" s="76"/>
      <c r="L287" s="76"/>
      <c r="O287" s="76"/>
      <c r="P287" s="76"/>
      <c r="Q287" s="76"/>
      <c r="R287" s="76"/>
      <c r="S287" s="72"/>
    </row>
    <row r="288" spans="5:19" ht="15.75" customHeight="1" x14ac:dyDescent="0.2">
      <c r="E288" s="76"/>
      <c r="I288" s="77"/>
      <c r="K288" s="76"/>
      <c r="L288" s="76"/>
      <c r="O288" s="76"/>
      <c r="P288" s="76"/>
      <c r="Q288" s="76"/>
      <c r="R288" s="76"/>
      <c r="S288" s="72"/>
    </row>
    <row r="289" spans="5:19" ht="15.75" customHeight="1" x14ac:dyDescent="0.2">
      <c r="E289" s="76"/>
      <c r="I289" s="77"/>
      <c r="K289" s="76"/>
      <c r="L289" s="76"/>
      <c r="O289" s="76"/>
      <c r="P289" s="76"/>
      <c r="Q289" s="76"/>
      <c r="R289" s="76"/>
      <c r="S289" s="72"/>
    </row>
    <row r="290" spans="5:19" ht="15.75" customHeight="1" x14ac:dyDescent="0.2">
      <c r="E290" s="76"/>
      <c r="I290" s="77"/>
      <c r="K290" s="76"/>
      <c r="L290" s="76"/>
      <c r="O290" s="76"/>
      <c r="P290" s="76"/>
      <c r="Q290" s="76"/>
      <c r="R290" s="76"/>
      <c r="S290" s="72"/>
    </row>
    <row r="291" spans="5:19" ht="15.75" customHeight="1" x14ac:dyDescent="0.2">
      <c r="E291" s="76"/>
      <c r="I291" s="77"/>
      <c r="K291" s="76"/>
      <c r="L291" s="76"/>
      <c r="O291" s="76"/>
      <c r="P291" s="76"/>
      <c r="Q291" s="76"/>
      <c r="R291" s="76"/>
      <c r="S291" s="72"/>
    </row>
    <row r="292" spans="5:19" ht="15.75" customHeight="1" x14ac:dyDescent="0.2">
      <c r="E292" s="76"/>
      <c r="I292" s="77"/>
      <c r="K292" s="76"/>
      <c r="L292" s="76"/>
      <c r="O292" s="76"/>
      <c r="P292" s="76"/>
      <c r="Q292" s="76"/>
      <c r="R292" s="76"/>
      <c r="S292" s="72"/>
    </row>
    <row r="293" spans="5:19" ht="15.75" customHeight="1" x14ac:dyDescent="0.2">
      <c r="E293" s="76"/>
      <c r="I293" s="77"/>
      <c r="K293" s="76"/>
      <c r="L293" s="76"/>
      <c r="O293" s="76"/>
      <c r="P293" s="76"/>
      <c r="Q293" s="76"/>
      <c r="R293" s="76"/>
      <c r="S293" s="72"/>
    </row>
    <row r="294" spans="5:19" ht="15.75" customHeight="1" x14ac:dyDescent="0.2">
      <c r="E294" s="76"/>
      <c r="I294" s="77"/>
      <c r="K294" s="76"/>
      <c r="L294" s="76"/>
      <c r="O294" s="76"/>
      <c r="P294" s="76"/>
      <c r="Q294" s="76"/>
      <c r="R294" s="76"/>
      <c r="S294" s="72"/>
    </row>
    <row r="295" spans="5:19" ht="15.75" customHeight="1" x14ac:dyDescent="0.2">
      <c r="E295" s="76"/>
      <c r="I295" s="77"/>
      <c r="K295" s="76"/>
      <c r="L295" s="76"/>
      <c r="O295" s="76"/>
      <c r="P295" s="76"/>
      <c r="Q295" s="76"/>
      <c r="R295" s="76"/>
      <c r="S295" s="72"/>
    </row>
    <row r="296" spans="5:19" ht="15.75" customHeight="1" x14ac:dyDescent="0.2">
      <c r="E296" s="76"/>
      <c r="I296" s="77"/>
      <c r="K296" s="76"/>
      <c r="L296" s="76"/>
      <c r="O296" s="76"/>
      <c r="P296" s="76"/>
      <c r="Q296" s="76"/>
      <c r="R296" s="76"/>
      <c r="S296" s="72"/>
    </row>
    <row r="297" spans="5:19" ht="15.75" customHeight="1" x14ac:dyDescent="0.2">
      <c r="E297" s="76"/>
      <c r="I297" s="77"/>
      <c r="K297" s="76"/>
      <c r="L297" s="76"/>
      <c r="O297" s="76"/>
      <c r="P297" s="76"/>
      <c r="Q297" s="76"/>
      <c r="R297" s="76"/>
      <c r="S297" s="72"/>
    </row>
    <row r="298" spans="5:19" ht="15.75" customHeight="1" x14ac:dyDescent="0.2">
      <c r="E298" s="76"/>
      <c r="I298" s="77"/>
      <c r="K298" s="76"/>
      <c r="L298" s="76"/>
      <c r="O298" s="76"/>
      <c r="P298" s="76"/>
      <c r="Q298" s="76"/>
      <c r="R298" s="76"/>
      <c r="S298" s="72"/>
    </row>
    <row r="299" spans="5:19" ht="15.75" customHeight="1" x14ac:dyDescent="0.2">
      <c r="E299" s="76"/>
      <c r="I299" s="77"/>
      <c r="K299" s="76"/>
      <c r="L299" s="76"/>
      <c r="O299" s="76"/>
      <c r="P299" s="76"/>
      <c r="Q299" s="76"/>
      <c r="R299" s="76"/>
      <c r="S299" s="72"/>
    </row>
    <row r="300" spans="5:19" ht="15.75" customHeight="1" x14ac:dyDescent="0.2">
      <c r="E300" s="76"/>
      <c r="I300" s="77"/>
      <c r="K300" s="76"/>
      <c r="L300" s="76"/>
      <c r="O300" s="76"/>
      <c r="P300" s="76"/>
      <c r="Q300" s="76"/>
      <c r="R300" s="76"/>
      <c r="S300" s="72"/>
    </row>
    <row r="301" spans="5:19" ht="15.75" customHeight="1" x14ac:dyDescent="0.2">
      <c r="E301" s="76"/>
      <c r="I301" s="77"/>
      <c r="K301" s="76"/>
      <c r="L301" s="76"/>
      <c r="O301" s="76"/>
      <c r="P301" s="76"/>
      <c r="Q301" s="76"/>
      <c r="R301" s="76"/>
      <c r="S301" s="72"/>
    </row>
    <row r="302" spans="5:19" ht="15.75" customHeight="1" x14ac:dyDescent="0.2">
      <c r="E302" s="76"/>
      <c r="I302" s="77"/>
      <c r="K302" s="76"/>
      <c r="L302" s="76"/>
      <c r="O302" s="76"/>
      <c r="P302" s="76"/>
      <c r="Q302" s="76"/>
      <c r="R302" s="76"/>
      <c r="S302" s="72"/>
    </row>
    <row r="303" spans="5:19" ht="15.75" customHeight="1" x14ac:dyDescent="0.2">
      <c r="E303" s="76"/>
      <c r="I303" s="77"/>
      <c r="K303" s="76"/>
      <c r="L303" s="76"/>
      <c r="O303" s="76"/>
      <c r="P303" s="76"/>
      <c r="Q303" s="76"/>
      <c r="R303" s="76"/>
      <c r="S303" s="72"/>
    </row>
    <row r="304" spans="5:19" ht="15.75" customHeight="1" x14ac:dyDescent="0.2">
      <c r="E304" s="76"/>
      <c r="I304" s="77"/>
      <c r="K304" s="76"/>
      <c r="L304" s="76"/>
      <c r="O304" s="76"/>
      <c r="P304" s="76"/>
      <c r="Q304" s="76"/>
      <c r="R304" s="76"/>
      <c r="S304" s="72"/>
    </row>
    <row r="305" spans="5:19" ht="15.75" customHeight="1" x14ac:dyDescent="0.2">
      <c r="E305" s="76"/>
      <c r="I305" s="77"/>
      <c r="K305" s="76"/>
      <c r="L305" s="76"/>
      <c r="O305" s="76"/>
      <c r="P305" s="76"/>
      <c r="Q305" s="76"/>
      <c r="R305" s="76"/>
      <c r="S305" s="72"/>
    </row>
    <row r="306" spans="5:19" ht="15.75" customHeight="1" x14ac:dyDescent="0.2">
      <c r="E306" s="76"/>
      <c r="I306" s="77"/>
      <c r="K306" s="76"/>
      <c r="L306" s="76"/>
      <c r="O306" s="76"/>
      <c r="P306" s="76"/>
      <c r="Q306" s="76"/>
      <c r="R306" s="76"/>
      <c r="S306" s="72"/>
    </row>
    <row r="307" spans="5:19" ht="15.75" customHeight="1" x14ac:dyDescent="0.2">
      <c r="E307" s="76"/>
      <c r="I307" s="77"/>
      <c r="K307" s="76"/>
      <c r="L307" s="76"/>
      <c r="O307" s="76"/>
      <c r="P307" s="76"/>
      <c r="Q307" s="76"/>
      <c r="R307" s="76"/>
      <c r="S307" s="72"/>
    </row>
    <row r="308" spans="5:19" ht="15.75" customHeight="1" x14ac:dyDescent="0.2">
      <c r="E308" s="76"/>
      <c r="I308" s="77"/>
      <c r="K308" s="76"/>
      <c r="L308" s="76"/>
      <c r="O308" s="76"/>
      <c r="P308" s="76"/>
      <c r="Q308" s="76"/>
      <c r="R308" s="76"/>
      <c r="S308" s="72"/>
    </row>
    <row r="309" spans="5:19" ht="15.75" customHeight="1" x14ac:dyDescent="0.2">
      <c r="E309" s="76"/>
      <c r="I309" s="77"/>
      <c r="K309" s="76"/>
      <c r="L309" s="76"/>
      <c r="O309" s="76"/>
      <c r="P309" s="76"/>
      <c r="Q309" s="76"/>
      <c r="R309" s="76"/>
      <c r="S309" s="72"/>
    </row>
    <row r="310" spans="5:19" ht="15.75" customHeight="1" x14ac:dyDescent="0.2">
      <c r="E310" s="76"/>
      <c r="I310" s="77"/>
      <c r="K310" s="76"/>
      <c r="L310" s="76"/>
      <c r="O310" s="76"/>
      <c r="P310" s="76"/>
      <c r="Q310" s="76"/>
      <c r="R310" s="76"/>
      <c r="S310" s="72"/>
    </row>
    <row r="311" spans="5:19" ht="15.75" customHeight="1" x14ac:dyDescent="0.2">
      <c r="E311" s="76"/>
      <c r="I311" s="77"/>
      <c r="K311" s="76"/>
      <c r="L311" s="76"/>
      <c r="O311" s="76"/>
      <c r="P311" s="76"/>
      <c r="Q311" s="76"/>
      <c r="R311" s="76"/>
      <c r="S311" s="72"/>
    </row>
    <row r="312" spans="5:19" ht="15.75" customHeight="1" x14ac:dyDescent="0.2">
      <c r="E312" s="76"/>
      <c r="I312" s="77"/>
      <c r="K312" s="76"/>
      <c r="L312" s="76"/>
      <c r="O312" s="76"/>
      <c r="P312" s="76"/>
      <c r="Q312" s="76"/>
      <c r="R312" s="76"/>
      <c r="S312" s="72"/>
    </row>
    <row r="313" spans="5:19" ht="15.75" customHeight="1" x14ac:dyDescent="0.2">
      <c r="E313" s="76"/>
      <c r="I313" s="77"/>
      <c r="K313" s="76"/>
      <c r="L313" s="76"/>
      <c r="O313" s="76"/>
      <c r="P313" s="76"/>
      <c r="Q313" s="76"/>
      <c r="R313" s="76"/>
      <c r="S313" s="72"/>
    </row>
    <row r="314" spans="5:19" ht="15.75" customHeight="1" x14ac:dyDescent="0.2">
      <c r="E314" s="76"/>
      <c r="I314" s="77"/>
      <c r="K314" s="76"/>
      <c r="L314" s="76"/>
      <c r="O314" s="76"/>
      <c r="P314" s="76"/>
      <c r="Q314" s="76"/>
      <c r="R314" s="76"/>
      <c r="S314" s="72"/>
    </row>
    <row r="315" spans="5:19" ht="15.75" customHeight="1" x14ac:dyDescent="0.2">
      <c r="E315" s="76"/>
      <c r="I315" s="77"/>
      <c r="K315" s="76"/>
      <c r="L315" s="76"/>
      <c r="O315" s="76"/>
      <c r="P315" s="76"/>
      <c r="Q315" s="76"/>
      <c r="R315" s="76"/>
      <c r="S315" s="72"/>
    </row>
    <row r="316" spans="5:19" ht="15.75" customHeight="1" x14ac:dyDescent="0.2">
      <c r="E316" s="76"/>
      <c r="I316" s="77"/>
      <c r="K316" s="76"/>
      <c r="L316" s="76"/>
      <c r="O316" s="76"/>
      <c r="P316" s="76"/>
      <c r="Q316" s="76"/>
      <c r="R316" s="76"/>
      <c r="S316" s="72"/>
    </row>
    <row r="317" spans="5:19" ht="15.75" customHeight="1" x14ac:dyDescent="0.2">
      <c r="E317" s="76"/>
      <c r="I317" s="77"/>
      <c r="K317" s="76"/>
      <c r="L317" s="76"/>
      <c r="O317" s="76"/>
      <c r="P317" s="76"/>
      <c r="Q317" s="76"/>
      <c r="R317" s="76"/>
      <c r="S317" s="72"/>
    </row>
    <row r="318" spans="5:19" ht="15.75" customHeight="1" x14ac:dyDescent="0.2">
      <c r="E318" s="76"/>
      <c r="I318" s="77"/>
      <c r="K318" s="76"/>
      <c r="L318" s="76"/>
      <c r="O318" s="76"/>
      <c r="P318" s="76"/>
      <c r="Q318" s="76"/>
      <c r="R318" s="76"/>
      <c r="S318" s="72"/>
    </row>
    <row r="319" spans="5:19" ht="15.75" customHeight="1" x14ac:dyDescent="0.2">
      <c r="E319" s="76"/>
      <c r="I319" s="77"/>
      <c r="K319" s="76"/>
      <c r="L319" s="76"/>
      <c r="O319" s="76"/>
      <c r="P319" s="76"/>
      <c r="Q319" s="76"/>
      <c r="R319" s="76"/>
      <c r="S319" s="72"/>
    </row>
    <row r="320" spans="5:19" ht="15.75" customHeight="1" x14ac:dyDescent="0.2">
      <c r="E320" s="76"/>
      <c r="I320" s="77"/>
      <c r="K320" s="76"/>
      <c r="L320" s="76"/>
      <c r="O320" s="76"/>
      <c r="P320" s="76"/>
      <c r="Q320" s="76"/>
      <c r="R320" s="76"/>
      <c r="S320" s="72"/>
    </row>
    <row r="321" spans="5:19" ht="15.75" customHeight="1" x14ac:dyDescent="0.2">
      <c r="E321" s="76"/>
      <c r="I321" s="77"/>
      <c r="K321" s="76"/>
      <c r="L321" s="76"/>
      <c r="O321" s="76"/>
      <c r="P321" s="76"/>
      <c r="Q321" s="76"/>
      <c r="R321" s="76"/>
      <c r="S321" s="72"/>
    </row>
    <row r="322" spans="5:19" ht="15.75" customHeight="1" x14ac:dyDescent="0.2">
      <c r="E322" s="76"/>
      <c r="I322" s="77"/>
      <c r="K322" s="76"/>
      <c r="L322" s="76"/>
      <c r="O322" s="76"/>
      <c r="P322" s="76"/>
      <c r="Q322" s="76"/>
      <c r="R322" s="76"/>
      <c r="S322" s="72"/>
    </row>
    <row r="323" spans="5:19" ht="15.75" customHeight="1" x14ac:dyDescent="0.2">
      <c r="E323" s="76"/>
      <c r="I323" s="77"/>
      <c r="K323" s="76"/>
      <c r="L323" s="76"/>
      <c r="O323" s="76"/>
      <c r="P323" s="76"/>
      <c r="Q323" s="76"/>
      <c r="R323" s="76"/>
      <c r="S323" s="72"/>
    </row>
    <row r="324" spans="5:19" ht="15.75" customHeight="1" x14ac:dyDescent="0.2">
      <c r="E324" s="76"/>
      <c r="I324" s="77"/>
      <c r="K324" s="76"/>
      <c r="L324" s="76"/>
      <c r="O324" s="76"/>
      <c r="P324" s="76"/>
      <c r="Q324" s="76"/>
      <c r="R324" s="76"/>
      <c r="S324" s="72"/>
    </row>
    <row r="325" spans="5:19" ht="15.75" customHeight="1" x14ac:dyDescent="0.2">
      <c r="E325" s="76"/>
      <c r="I325" s="77"/>
      <c r="K325" s="76"/>
      <c r="L325" s="76"/>
      <c r="O325" s="76"/>
      <c r="P325" s="76"/>
      <c r="Q325" s="76"/>
      <c r="R325" s="76"/>
      <c r="S325" s="72"/>
    </row>
    <row r="326" spans="5:19" ht="15.75" customHeight="1" x14ac:dyDescent="0.2">
      <c r="E326" s="76"/>
      <c r="I326" s="77"/>
      <c r="K326" s="76"/>
      <c r="L326" s="76"/>
      <c r="O326" s="76"/>
      <c r="P326" s="76"/>
      <c r="Q326" s="76"/>
      <c r="R326" s="76"/>
      <c r="S326" s="72"/>
    </row>
    <row r="327" spans="5:19" ht="15.75" customHeight="1" x14ac:dyDescent="0.2">
      <c r="E327" s="76"/>
      <c r="I327" s="77"/>
      <c r="K327" s="76"/>
      <c r="L327" s="76"/>
      <c r="O327" s="76"/>
      <c r="P327" s="76"/>
      <c r="Q327" s="76"/>
      <c r="R327" s="76"/>
      <c r="S327" s="72"/>
    </row>
    <row r="328" spans="5:19" ht="15.75" customHeight="1" x14ac:dyDescent="0.2">
      <c r="E328" s="76"/>
      <c r="I328" s="77"/>
      <c r="K328" s="76"/>
      <c r="L328" s="76"/>
      <c r="O328" s="76"/>
      <c r="P328" s="76"/>
      <c r="Q328" s="76"/>
      <c r="R328" s="76"/>
      <c r="S328" s="72"/>
    </row>
    <row r="329" spans="5:19" ht="15.75" customHeight="1" x14ac:dyDescent="0.2">
      <c r="E329" s="76"/>
      <c r="I329" s="77"/>
      <c r="K329" s="76"/>
      <c r="L329" s="76"/>
      <c r="O329" s="76"/>
      <c r="P329" s="76"/>
      <c r="Q329" s="76"/>
      <c r="R329" s="76"/>
      <c r="S329" s="72"/>
    </row>
    <row r="330" spans="5:19" ht="15.75" customHeight="1" x14ac:dyDescent="0.2">
      <c r="E330" s="76"/>
      <c r="I330" s="77"/>
      <c r="K330" s="76"/>
      <c r="L330" s="76"/>
      <c r="O330" s="76"/>
      <c r="P330" s="76"/>
      <c r="Q330" s="76"/>
      <c r="R330" s="76"/>
      <c r="S330" s="72"/>
    </row>
    <row r="331" spans="5:19" ht="15.75" customHeight="1" x14ac:dyDescent="0.2">
      <c r="E331" s="76"/>
      <c r="I331" s="77"/>
      <c r="K331" s="76"/>
      <c r="L331" s="76"/>
      <c r="O331" s="76"/>
      <c r="P331" s="76"/>
      <c r="Q331" s="76"/>
      <c r="R331" s="76"/>
      <c r="S331" s="72"/>
    </row>
    <row r="332" spans="5:19" ht="15.75" customHeight="1" x14ac:dyDescent="0.2">
      <c r="E332" s="76"/>
      <c r="I332" s="77"/>
      <c r="K332" s="76"/>
      <c r="L332" s="76"/>
      <c r="O332" s="76"/>
      <c r="P332" s="76"/>
      <c r="Q332" s="76"/>
      <c r="R332" s="76"/>
      <c r="S332" s="72"/>
    </row>
    <row r="333" spans="5:19" ht="15.75" customHeight="1" x14ac:dyDescent="0.2">
      <c r="E333" s="76"/>
      <c r="I333" s="77"/>
      <c r="K333" s="76"/>
      <c r="L333" s="76"/>
      <c r="O333" s="76"/>
      <c r="P333" s="76"/>
      <c r="Q333" s="76"/>
      <c r="R333" s="76"/>
      <c r="S333" s="72"/>
    </row>
    <row r="334" spans="5:19" ht="15.75" customHeight="1" x14ac:dyDescent="0.2">
      <c r="E334" s="76"/>
      <c r="I334" s="77"/>
      <c r="K334" s="76"/>
      <c r="L334" s="76"/>
      <c r="O334" s="76"/>
      <c r="P334" s="76"/>
      <c r="Q334" s="76"/>
      <c r="R334" s="76"/>
      <c r="S334" s="72"/>
    </row>
    <row r="335" spans="5:19" ht="15.75" customHeight="1" x14ac:dyDescent="0.2">
      <c r="E335" s="76"/>
      <c r="I335" s="77"/>
      <c r="K335" s="76"/>
      <c r="L335" s="76"/>
      <c r="O335" s="76"/>
      <c r="P335" s="76"/>
      <c r="Q335" s="76"/>
      <c r="R335" s="76"/>
      <c r="S335" s="72"/>
    </row>
    <row r="336" spans="5:19" ht="15.75" customHeight="1" x14ac:dyDescent="0.2">
      <c r="E336" s="76"/>
      <c r="I336" s="77"/>
      <c r="K336" s="76"/>
      <c r="L336" s="76"/>
      <c r="O336" s="76"/>
      <c r="P336" s="76"/>
      <c r="Q336" s="76"/>
      <c r="R336" s="76"/>
      <c r="S336" s="72"/>
    </row>
    <row r="337" spans="5:19" ht="15.75" customHeight="1" x14ac:dyDescent="0.2">
      <c r="E337" s="76"/>
      <c r="I337" s="77"/>
      <c r="K337" s="76"/>
      <c r="L337" s="76"/>
      <c r="O337" s="76"/>
      <c r="P337" s="76"/>
      <c r="Q337" s="76"/>
      <c r="R337" s="76"/>
      <c r="S337" s="72"/>
    </row>
    <row r="338" spans="5:19" ht="15.75" customHeight="1" x14ac:dyDescent="0.2">
      <c r="E338" s="76"/>
      <c r="I338" s="77"/>
      <c r="K338" s="76"/>
      <c r="L338" s="76"/>
      <c r="O338" s="76"/>
      <c r="P338" s="76"/>
      <c r="Q338" s="76"/>
      <c r="R338" s="76"/>
      <c r="S338" s="72"/>
    </row>
    <row r="339" spans="5:19" ht="15.75" customHeight="1" x14ac:dyDescent="0.2">
      <c r="E339" s="76"/>
      <c r="I339" s="77"/>
      <c r="K339" s="76"/>
      <c r="L339" s="76"/>
      <c r="O339" s="76"/>
      <c r="P339" s="76"/>
      <c r="Q339" s="76"/>
      <c r="R339" s="76"/>
      <c r="S339" s="72"/>
    </row>
    <row r="340" spans="5:19" ht="15.75" customHeight="1" x14ac:dyDescent="0.2">
      <c r="E340" s="76"/>
      <c r="I340" s="77"/>
      <c r="K340" s="76"/>
      <c r="L340" s="76"/>
      <c r="O340" s="76"/>
      <c r="P340" s="76"/>
      <c r="Q340" s="76"/>
      <c r="R340" s="76"/>
      <c r="S340" s="72"/>
    </row>
    <row r="341" spans="5:19" ht="15.75" customHeight="1" x14ac:dyDescent="0.2">
      <c r="E341" s="76"/>
      <c r="I341" s="77"/>
      <c r="K341" s="76"/>
      <c r="L341" s="76"/>
      <c r="O341" s="76"/>
      <c r="P341" s="76"/>
      <c r="Q341" s="76"/>
      <c r="R341" s="76"/>
      <c r="S341" s="72"/>
    </row>
    <row r="342" spans="5:19" ht="15.75" customHeight="1" x14ac:dyDescent="0.2">
      <c r="E342" s="76"/>
      <c r="I342" s="77"/>
      <c r="K342" s="76"/>
      <c r="L342" s="76"/>
      <c r="O342" s="76"/>
      <c r="P342" s="76"/>
      <c r="Q342" s="76"/>
      <c r="R342" s="76"/>
      <c r="S342" s="72"/>
    </row>
    <row r="343" spans="5:19" ht="15.75" customHeight="1" x14ac:dyDescent="0.2">
      <c r="E343" s="76"/>
      <c r="I343" s="77"/>
      <c r="K343" s="76"/>
      <c r="L343" s="76"/>
      <c r="O343" s="76"/>
      <c r="P343" s="76"/>
      <c r="Q343" s="76"/>
      <c r="R343" s="76"/>
      <c r="S343" s="72"/>
    </row>
    <row r="344" spans="5:19" ht="15.75" customHeight="1" x14ac:dyDescent="0.2">
      <c r="E344" s="76"/>
      <c r="I344" s="77"/>
      <c r="K344" s="76"/>
      <c r="L344" s="76"/>
      <c r="O344" s="76"/>
      <c r="P344" s="76"/>
      <c r="Q344" s="76"/>
      <c r="R344" s="76"/>
      <c r="S344" s="72"/>
    </row>
    <row r="345" spans="5:19" ht="15.75" customHeight="1" x14ac:dyDescent="0.2">
      <c r="E345" s="76"/>
      <c r="I345" s="77"/>
      <c r="K345" s="76"/>
      <c r="L345" s="76"/>
      <c r="O345" s="76"/>
      <c r="P345" s="76"/>
      <c r="Q345" s="76"/>
      <c r="R345" s="76"/>
      <c r="S345" s="72"/>
    </row>
    <row r="346" spans="5:19" ht="15.75" customHeight="1" x14ac:dyDescent="0.2">
      <c r="E346" s="76"/>
      <c r="I346" s="77"/>
      <c r="K346" s="76"/>
      <c r="L346" s="76"/>
      <c r="O346" s="76"/>
      <c r="P346" s="76"/>
      <c r="Q346" s="76"/>
      <c r="R346" s="76"/>
      <c r="S346" s="72"/>
    </row>
    <row r="347" spans="5:19" ht="15.75" customHeight="1" x14ac:dyDescent="0.2">
      <c r="E347" s="76"/>
      <c r="I347" s="77"/>
      <c r="K347" s="76"/>
      <c r="L347" s="76"/>
      <c r="O347" s="76"/>
      <c r="P347" s="76"/>
      <c r="Q347" s="76"/>
      <c r="R347" s="76"/>
      <c r="S347" s="72"/>
    </row>
    <row r="348" spans="5:19" ht="15.75" customHeight="1" x14ac:dyDescent="0.2">
      <c r="E348" s="76"/>
      <c r="I348" s="77"/>
      <c r="K348" s="76"/>
      <c r="L348" s="76"/>
      <c r="O348" s="76"/>
      <c r="P348" s="76"/>
      <c r="Q348" s="76"/>
      <c r="R348" s="76"/>
      <c r="S348" s="72"/>
    </row>
    <row r="349" spans="5:19" ht="15.75" customHeight="1" x14ac:dyDescent="0.2">
      <c r="E349" s="76"/>
      <c r="I349" s="77"/>
      <c r="K349" s="76"/>
      <c r="L349" s="76"/>
      <c r="O349" s="76"/>
      <c r="P349" s="76"/>
      <c r="Q349" s="76"/>
      <c r="R349" s="76"/>
      <c r="S349" s="72"/>
    </row>
    <row r="350" spans="5:19" ht="15.75" customHeight="1" x14ac:dyDescent="0.2">
      <c r="E350" s="76"/>
      <c r="I350" s="77"/>
      <c r="K350" s="76"/>
      <c r="L350" s="76"/>
      <c r="O350" s="76"/>
      <c r="P350" s="76"/>
      <c r="Q350" s="76"/>
      <c r="R350" s="76"/>
      <c r="S350" s="72"/>
    </row>
    <row r="351" spans="5:19" ht="15.75" customHeight="1" x14ac:dyDescent="0.2">
      <c r="E351" s="76"/>
      <c r="I351" s="77"/>
      <c r="K351" s="76"/>
      <c r="L351" s="76"/>
      <c r="O351" s="76"/>
      <c r="P351" s="76"/>
      <c r="Q351" s="76"/>
      <c r="R351" s="76"/>
      <c r="S351" s="72"/>
    </row>
    <row r="352" spans="5:19" ht="15.75" customHeight="1" x14ac:dyDescent="0.2">
      <c r="E352" s="76"/>
      <c r="I352" s="77"/>
      <c r="K352" s="76"/>
      <c r="L352" s="76"/>
      <c r="O352" s="76"/>
      <c r="P352" s="76"/>
      <c r="Q352" s="76"/>
      <c r="R352" s="76"/>
      <c r="S352" s="72"/>
    </row>
    <row r="353" spans="5:19" ht="15.75" customHeight="1" x14ac:dyDescent="0.2">
      <c r="E353" s="76"/>
      <c r="I353" s="77"/>
      <c r="K353" s="76"/>
      <c r="L353" s="76"/>
      <c r="O353" s="76"/>
      <c r="P353" s="76"/>
      <c r="Q353" s="76"/>
      <c r="R353" s="76"/>
      <c r="S353" s="72"/>
    </row>
    <row r="354" spans="5:19" ht="15.75" customHeight="1" x14ac:dyDescent="0.2">
      <c r="E354" s="76"/>
      <c r="I354" s="77"/>
      <c r="K354" s="76"/>
      <c r="L354" s="76"/>
      <c r="O354" s="76"/>
      <c r="P354" s="76"/>
      <c r="Q354" s="76"/>
      <c r="R354" s="76"/>
      <c r="S354" s="72"/>
    </row>
    <row r="355" spans="5:19" ht="15.75" customHeight="1" x14ac:dyDescent="0.2">
      <c r="E355" s="76"/>
      <c r="I355" s="77"/>
      <c r="K355" s="76"/>
      <c r="L355" s="76"/>
      <c r="O355" s="76"/>
      <c r="P355" s="76"/>
      <c r="Q355" s="76"/>
      <c r="R355" s="76"/>
      <c r="S355" s="72"/>
    </row>
    <row r="356" spans="5:19" ht="15.75" customHeight="1" x14ac:dyDescent="0.2">
      <c r="E356" s="76"/>
      <c r="I356" s="77"/>
      <c r="K356" s="76"/>
      <c r="L356" s="76"/>
      <c r="O356" s="76"/>
      <c r="P356" s="76"/>
      <c r="Q356" s="76"/>
      <c r="R356" s="76"/>
      <c r="S356" s="72"/>
    </row>
    <row r="357" spans="5:19" ht="15.75" customHeight="1" x14ac:dyDescent="0.2">
      <c r="E357" s="76"/>
      <c r="I357" s="77"/>
      <c r="K357" s="76"/>
      <c r="L357" s="76"/>
      <c r="O357" s="76"/>
      <c r="P357" s="76"/>
      <c r="Q357" s="76"/>
      <c r="R357" s="76"/>
      <c r="S357" s="72"/>
    </row>
    <row r="358" spans="5:19" ht="15.75" customHeight="1" x14ac:dyDescent="0.2">
      <c r="E358" s="76"/>
      <c r="I358" s="77"/>
      <c r="K358" s="76"/>
      <c r="L358" s="76"/>
      <c r="O358" s="76"/>
      <c r="P358" s="76"/>
      <c r="Q358" s="76"/>
      <c r="R358" s="76"/>
      <c r="S358" s="72"/>
    </row>
    <row r="359" spans="5:19" ht="15.75" customHeight="1" x14ac:dyDescent="0.2">
      <c r="E359" s="76"/>
      <c r="I359" s="77"/>
      <c r="K359" s="76"/>
      <c r="L359" s="76"/>
      <c r="O359" s="76"/>
      <c r="P359" s="76"/>
      <c r="Q359" s="76"/>
      <c r="R359" s="76"/>
      <c r="S359" s="72"/>
    </row>
    <row r="360" spans="5:19" ht="15.75" customHeight="1" x14ac:dyDescent="0.2">
      <c r="E360" s="76"/>
      <c r="I360" s="77"/>
      <c r="K360" s="76"/>
      <c r="L360" s="76"/>
      <c r="O360" s="76"/>
      <c r="P360" s="76"/>
      <c r="Q360" s="76"/>
      <c r="R360" s="76"/>
      <c r="S360" s="72"/>
    </row>
    <row r="361" spans="5:19" ht="15.75" customHeight="1" x14ac:dyDescent="0.2">
      <c r="E361" s="76"/>
      <c r="I361" s="77"/>
      <c r="K361" s="76"/>
      <c r="L361" s="76"/>
      <c r="O361" s="76"/>
      <c r="P361" s="76"/>
      <c r="Q361" s="76"/>
      <c r="R361" s="76"/>
      <c r="S361" s="72"/>
    </row>
    <row r="362" spans="5:19" ht="15.75" customHeight="1" x14ac:dyDescent="0.2">
      <c r="E362" s="76"/>
      <c r="I362" s="77"/>
      <c r="K362" s="76"/>
      <c r="L362" s="76"/>
      <c r="O362" s="76"/>
      <c r="P362" s="76"/>
      <c r="Q362" s="76"/>
      <c r="R362" s="76"/>
      <c r="S362" s="72"/>
    </row>
    <row r="363" spans="5:19" ht="15.75" customHeight="1" x14ac:dyDescent="0.2">
      <c r="E363" s="76"/>
      <c r="I363" s="77"/>
      <c r="K363" s="76"/>
      <c r="L363" s="76"/>
      <c r="O363" s="76"/>
      <c r="P363" s="76"/>
      <c r="Q363" s="76"/>
      <c r="R363" s="76"/>
      <c r="S363" s="72"/>
    </row>
    <row r="364" spans="5:19" ht="15.75" customHeight="1" x14ac:dyDescent="0.2">
      <c r="E364" s="76"/>
      <c r="I364" s="77"/>
      <c r="K364" s="76"/>
      <c r="L364" s="76"/>
      <c r="O364" s="76"/>
      <c r="P364" s="76"/>
      <c r="Q364" s="76"/>
      <c r="R364" s="76"/>
      <c r="S364" s="72"/>
    </row>
    <row r="365" spans="5:19" ht="15.75" customHeight="1" x14ac:dyDescent="0.2">
      <c r="E365" s="76"/>
      <c r="I365" s="77"/>
      <c r="K365" s="76"/>
      <c r="L365" s="76"/>
      <c r="O365" s="76"/>
      <c r="P365" s="76"/>
      <c r="Q365" s="76"/>
      <c r="R365" s="76"/>
      <c r="S365" s="72"/>
    </row>
    <row r="366" spans="5:19" ht="15.75" customHeight="1" x14ac:dyDescent="0.2">
      <c r="E366" s="76"/>
      <c r="I366" s="77"/>
      <c r="K366" s="76"/>
      <c r="L366" s="76"/>
      <c r="O366" s="76"/>
      <c r="P366" s="76"/>
      <c r="Q366" s="76"/>
      <c r="R366" s="76"/>
      <c r="S366" s="72"/>
    </row>
    <row r="367" spans="5:19" ht="15.75" customHeight="1" x14ac:dyDescent="0.2">
      <c r="E367" s="76"/>
      <c r="I367" s="77"/>
      <c r="K367" s="76"/>
      <c r="L367" s="76"/>
      <c r="O367" s="76"/>
      <c r="P367" s="76"/>
      <c r="Q367" s="76"/>
      <c r="R367" s="76"/>
      <c r="S367" s="72"/>
    </row>
    <row r="368" spans="5:19" ht="15.75" customHeight="1" x14ac:dyDescent="0.2">
      <c r="E368" s="76"/>
      <c r="I368" s="77"/>
      <c r="K368" s="76"/>
      <c r="L368" s="76"/>
      <c r="O368" s="76"/>
      <c r="P368" s="76"/>
      <c r="Q368" s="76"/>
      <c r="R368" s="76"/>
      <c r="S368" s="72"/>
    </row>
    <row r="369" spans="5:19" ht="15.75" customHeight="1" x14ac:dyDescent="0.2">
      <c r="E369" s="76"/>
      <c r="I369" s="77"/>
      <c r="K369" s="76"/>
      <c r="L369" s="76"/>
      <c r="O369" s="76"/>
      <c r="P369" s="76"/>
      <c r="Q369" s="76"/>
      <c r="R369" s="76"/>
      <c r="S369" s="72"/>
    </row>
    <row r="370" spans="5:19" ht="15.75" customHeight="1" x14ac:dyDescent="0.2">
      <c r="E370" s="76"/>
      <c r="I370" s="77"/>
      <c r="K370" s="76"/>
      <c r="L370" s="76"/>
      <c r="O370" s="76"/>
      <c r="P370" s="76"/>
      <c r="Q370" s="76"/>
      <c r="R370" s="76"/>
      <c r="S370" s="72"/>
    </row>
    <row r="371" spans="5:19" ht="15.75" customHeight="1" x14ac:dyDescent="0.2">
      <c r="E371" s="76"/>
      <c r="I371" s="77"/>
      <c r="K371" s="76"/>
      <c r="L371" s="76"/>
      <c r="O371" s="76"/>
      <c r="P371" s="76"/>
      <c r="Q371" s="76"/>
      <c r="R371" s="76"/>
      <c r="S371" s="72"/>
    </row>
    <row r="372" spans="5:19" ht="15.75" customHeight="1" x14ac:dyDescent="0.2">
      <c r="E372" s="76"/>
      <c r="I372" s="77"/>
      <c r="K372" s="76"/>
      <c r="L372" s="76"/>
      <c r="O372" s="76"/>
      <c r="P372" s="76"/>
      <c r="Q372" s="76"/>
      <c r="R372" s="76"/>
      <c r="S372" s="72"/>
    </row>
    <row r="373" spans="5:19" ht="15.75" customHeight="1" x14ac:dyDescent="0.2">
      <c r="E373" s="76"/>
      <c r="I373" s="77"/>
      <c r="K373" s="76"/>
      <c r="L373" s="76"/>
      <c r="O373" s="76"/>
      <c r="P373" s="76"/>
      <c r="Q373" s="76"/>
      <c r="R373" s="76"/>
      <c r="S373" s="72"/>
    </row>
    <row r="374" spans="5:19" ht="15.75" customHeight="1" x14ac:dyDescent="0.2">
      <c r="E374" s="76"/>
      <c r="I374" s="77"/>
      <c r="K374" s="76"/>
      <c r="L374" s="76"/>
      <c r="O374" s="76"/>
      <c r="P374" s="76"/>
      <c r="Q374" s="76"/>
      <c r="R374" s="76"/>
      <c r="S374" s="72"/>
    </row>
    <row r="375" spans="5:19" ht="15.75" customHeight="1" x14ac:dyDescent="0.2">
      <c r="E375" s="76"/>
      <c r="I375" s="77"/>
      <c r="K375" s="76"/>
      <c r="L375" s="76"/>
      <c r="O375" s="76"/>
      <c r="P375" s="76"/>
      <c r="Q375" s="76"/>
      <c r="R375" s="76"/>
      <c r="S375" s="72"/>
    </row>
    <row r="376" spans="5:19" ht="15.75" customHeight="1" x14ac:dyDescent="0.2">
      <c r="E376" s="76"/>
      <c r="I376" s="77"/>
      <c r="K376" s="76"/>
      <c r="L376" s="76"/>
      <c r="O376" s="76"/>
      <c r="P376" s="76"/>
      <c r="Q376" s="76"/>
      <c r="R376" s="76"/>
      <c r="S376" s="72"/>
    </row>
    <row r="377" spans="5:19" ht="15.75" customHeight="1" x14ac:dyDescent="0.2">
      <c r="E377" s="76"/>
      <c r="I377" s="77"/>
      <c r="K377" s="76"/>
      <c r="L377" s="76"/>
      <c r="O377" s="76"/>
      <c r="P377" s="76"/>
      <c r="Q377" s="76"/>
      <c r="R377" s="76"/>
      <c r="S377" s="72"/>
    </row>
    <row r="378" spans="5:19" ht="15.75" customHeight="1" x14ac:dyDescent="0.2">
      <c r="E378" s="76"/>
      <c r="I378" s="77"/>
      <c r="K378" s="76"/>
      <c r="L378" s="76"/>
      <c r="O378" s="76"/>
      <c r="P378" s="76"/>
      <c r="Q378" s="76"/>
      <c r="R378" s="76"/>
      <c r="S378" s="72"/>
    </row>
    <row r="379" spans="5:19" ht="15.75" customHeight="1" x14ac:dyDescent="0.2">
      <c r="E379" s="76"/>
      <c r="I379" s="77"/>
      <c r="K379" s="76"/>
      <c r="L379" s="76"/>
      <c r="O379" s="76"/>
      <c r="P379" s="76"/>
      <c r="Q379" s="76"/>
      <c r="R379" s="76"/>
      <c r="S379" s="72"/>
    </row>
    <row r="380" spans="5:19" ht="15.75" customHeight="1" x14ac:dyDescent="0.2">
      <c r="E380" s="76"/>
      <c r="I380" s="77"/>
      <c r="K380" s="76"/>
      <c r="L380" s="76"/>
      <c r="O380" s="76"/>
      <c r="P380" s="76"/>
      <c r="Q380" s="76"/>
      <c r="R380" s="76"/>
      <c r="S380" s="72"/>
    </row>
    <row r="381" spans="5:19" ht="15.75" customHeight="1" x14ac:dyDescent="0.2">
      <c r="E381" s="76"/>
      <c r="I381" s="77"/>
      <c r="K381" s="76"/>
      <c r="L381" s="76"/>
      <c r="O381" s="76"/>
      <c r="P381" s="76"/>
      <c r="Q381" s="76"/>
      <c r="R381" s="76"/>
      <c r="S381" s="72"/>
    </row>
    <row r="382" spans="5:19" ht="15.75" customHeight="1" x14ac:dyDescent="0.2">
      <c r="E382" s="76"/>
      <c r="I382" s="77"/>
      <c r="K382" s="76"/>
      <c r="L382" s="76"/>
      <c r="O382" s="76"/>
      <c r="P382" s="76"/>
      <c r="Q382" s="76"/>
      <c r="R382" s="76"/>
      <c r="S382" s="72"/>
    </row>
    <row r="383" spans="5:19" ht="15.75" customHeight="1" x14ac:dyDescent="0.2">
      <c r="E383" s="76"/>
      <c r="I383" s="77"/>
      <c r="K383" s="76"/>
      <c r="L383" s="76"/>
      <c r="O383" s="76"/>
      <c r="P383" s="76"/>
      <c r="Q383" s="76"/>
      <c r="R383" s="76"/>
      <c r="S383" s="72"/>
    </row>
    <row r="384" spans="5:19" ht="15.75" customHeight="1" x14ac:dyDescent="0.2">
      <c r="E384" s="76"/>
      <c r="I384" s="77"/>
      <c r="K384" s="76"/>
      <c r="L384" s="76"/>
      <c r="O384" s="76"/>
      <c r="P384" s="76"/>
      <c r="Q384" s="76"/>
      <c r="R384" s="76"/>
      <c r="S384" s="72"/>
    </row>
    <row r="385" spans="5:19" ht="15.75" customHeight="1" x14ac:dyDescent="0.2">
      <c r="E385" s="76"/>
      <c r="I385" s="77"/>
      <c r="K385" s="76"/>
      <c r="L385" s="76"/>
      <c r="O385" s="76"/>
      <c r="P385" s="76"/>
      <c r="Q385" s="76"/>
      <c r="R385" s="76"/>
      <c r="S385" s="72"/>
    </row>
    <row r="386" spans="5:19" ht="15.75" customHeight="1" x14ac:dyDescent="0.2">
      <c r="E386" s="76"/>
      <c r="I386" s="77"/>
      <c r="K386" s="76"/>
      <c r="L386" s="76"/>
      <c r="O386" s="76"/>
      <c r="P386" s="76"/>
      <c r="Q386" s="76"/>
      <c r="R386" s="76"/>
      <c r="S386" s="72"/>
    </row>
    <row r="387" spans="5:19" ht="15.75" customHeight="1" x14ac:dyDescent="0.2">
      <c r="E387" s="76"/>
      <c r="I387" s="77"/>
      <c r="K387" s="76"/>
      <c r="L387" s="76"/>
      <c r="O387" s="76"/>
      <c r="P387" s="76"/>
      <c r="Q387" s="76"/>
      <c r="R387" s="76"/>
      <c r="S387" s="72"/>
    </row>
    <row r="388" spans="5:19" ht="15.75" customHeight="1" x14ac:dyDescent="0.2">
      <c r="E388" s="76"/>
      <c r="I388" s="77"/>
      <c r="K388" s="76"/>
      <c r="L388" s="76"/>
      <c r="O388" s="76"/>
      <c r="P388" s="76"/>
      <c r="Q388" s="76"/>
      <c r="R388" s="76"/>
      <c r="S388" s="72"/>
    </row>
    <row r="389" spans="5:19" ht="15.75" customHeight="1" x14ac:dyDescent="0.2">
      <c r="E389" s="76"/>
      <c r="I389" s="77"/>
      <c r="K389" s="76"/>
      <c r="L389" s="76"/>
      <c r="O389" s="76"/>
      <c r="P389" s="76"/>
      <c r="Q389" s="76"/>
      <c r="R389" s="76"/>
      <c r="S389" s="72"/>
    </row>
    <row r="390" spans="5:19" ht="15.75" customHeight="1" x14ac:dyDescent="0.2">
      <c r="E390" s="76"/>
      <c r="I390" s="77"/>
      <c r="K390" s="76"/>
      <c r="L390" s="76"/>
      <c r="O390" s="76"/>
      <c r="P390" s="76"/>
      <c r="Q390" s="76"/>
      <c r="R390" s="76"/>
      <c r="S390" s="72"/>
    </row>
    <row r="391" spans="5:19" ht="15.75" customHeight="1" x14ac:dyDescent="0.2">
      <c r="E391" s="76"/>
      <c r="I391" s="77"/>
      <c r="K391" s="76"/>
      <c r="L391" s="76"/>
      <c r="O391" s="76"/>
      <c r="P391" s="76"/>
      <c r="Q391" s="76"/>
      <c r="R391" s="76"/>
      <c r="S391" s="72"/>
    </row>
    <row r="392" spans="5:19" ht="15.75" customHeight="1" x14ac:dyDescent="0.2">
      <c r="E392" s="76"/>
      <c r="I392" s="77"/>
      <c r="K392" s="76"/>
      <c r="L392" s="76"/>
      <c r="O392" s="76"/>
      <c r="P392" s="76"/>
      <c r="Q392" s="76"/>
      <c r="R392" s="76"/>
      <c r="S392" s="72"/>
    </row>
    <row r="393" spans="5:19" ht="15.75" customHeight="1" x14ac:dyDescent="0.2">
      <c r="E393" s="76"/>
      <c r="I393" s="77"/>
      <c r="K393" s="76"/>
      <c r="L393" s="76"/>
      <c r="O393" s="76"/>
      <c r="P393" s="76"/>
      <c r="Q393" s="76"/>
      <c r="R393" s="76"/>
      <c r="S393" s="72"/>
    </row>
    <row r="394" spans="5:19" ht="15.75" customHeight="1" x14ac:dyDescent="0.2">
      <c r="E394" s="76"/>
      <c r="I394" s="77"/>
      <c r="K394" s="76"/>
      <c r="L394" s="76"/>
      <c r="O394" s="76"/>
      <c r="P394" s="76"/>
      <c r="Q394" s="76"/>
      <c r="R394" s="76"/>
      <c r="S394" s="72"/>
    </row>
    <row r="395" spans="5:19" ht="15.75" customHeight="1" x14ac:dyDescent="0.2">
      <c r="E395" s="76"/>
      <c r="I395" s="77"/>
      <c r="K395" s="76"/>
      <c r="L395" s="76"/>
      <c r="O395" s="76"/>
      <c r="P395" s="76"/>
      <c r="Q395" s="76"/>
      <c r="R395" s="76"/>
      <c r="S395" s="72"/>
    </row>
    <row r="396" spans="5:19" ht="15.75" customHeight="1" x14ac:dyDescent="0.2">
      <c r="E396" s="76"/>
      <c r="I396" s="77"/>
      <c r="K396" s="76"/>
      <c r="L396" s="76"/>
      <c r="O396" s="76"/>
      <c r="P396" s="76"/>
      <c r="Q396" s="76"/>
      <c r="R396" s="76"/>
      <c r="S396" s="72"/>
    </row>
    <row r="397" spans="5:19" ht="15.75" customHeight="1" x14ac:dyDescent="0.2">
      <c r="E397" s="76"/>
      <c r="I397" s="77"/>
      <c r="K397" s="76"/>
      <c r="L397" s="76"/>
      <c r="O397" s="76"/>
      <c r="P397" s="76"/>
      <c r="Q397" s="76"/>
      <c r="R397" s="76"/>
      <c r="S397" s="72"/>
    </row>
    <row r="398" spans="5:19" ht="15.75" customHeight="1" x14ac:dyDescent="0.2">
      <c r="E398" s="76"/>
      <c r="I398" s="77"/>
      <c r="K398" s="76"/>
      <c r="L398" s="76"/>
      <c r="O398" s="76"/>
      <c r="P398" s="76"/>
      <c r="Q398" s="76"/>
      <c r="R398" s="76"/>
      <c r="S398" s="72"/>
    </row>
    <row r="399" spans="5:19" ht="15.75" customHeight="1" x14ac:dyDescent="0.2">
      <c r="E399" s="76"/>
      <c r="I399" s="77"/>
      <c r="K399" s="76"/>
      <c r="L399" s="76"/>
      <c r="O399" s="76"/>
      <c r="P399" s="76"/>
      <c r="Q399" s="76"/>
      <c r="R399" s="76"/>
      <c r="S399" s="72"/>
    </row>
    <row r="400" spans="5:19" ht="15.75" customHeight="1" x14ac:dyDescent="0.2">
      <c r="E400" s="76"/>
      <c r="I400" s="77"/>
      <c r="K400" s="76"/>
      <c r="L400" s="76"/>
      <c r="O400" s="76"/>
      <c r="P400" s="76"/>
      <c r="Q400" s="76"/>
      <c r="R400" s="76"/>
      <c r="S400" s="72"/>
    </row>
    <row r="401" spans="5:19" ht="15.75" customHeight="1" x14ac:dyDescent="0.2">
      <c r="E401" s="76"/>
      <c r="I401" s="77"/>
      <c r="K401" s="76"/>
      <c r="L401" s="76"/>
      <c r="O401" s="76"/>
      <c r="P401" s="76"/>
      <c r="Q401" s="76"/>
      <c r="R401" s="76"/>
      <c r="S401" s="72"/>
    </row>
    <row r="402" spans="5:19" ht="15.75" customHeight="1" x14ac:dyDescent="0.2">
      <c r="E402" s="76"/>
      <c r="I402" s="77"/>
      <c r="K402" s="76"/>
      <c r="L402" s="76"/>
      <c r="O402" s="76"/>
      <c r="P402" s="76"/>
      <c r="Q402" s="76"/>
      <c r="R402" s="76"/>
      <c r="S402" s="72"/>
    </row>
    <row r="403" spans="5:19" ht="15.75" customHeight="1" x14ac:dyDescent="0.2">
      <c r="E403" s="76"/>
      <c r="I403" s="77"/>
      <c r="K403" s="76"/>
      <c r="L403" s="76"/>
      <c r="O403" s="76"/>
      <c r="P403" s="76"/>
      <c r="Q403" s="76"/>
      <c r="R403" s="76"/>
      <c r="S403" s="72"/>
    </row>
    <row r="404" spans="5:19" ht="15.75" customHeight="1" x14ac:dyDescent="0.2">
      <c r="E404" s="76"/>
      <c r="I404" s="77"/>
      <c r="K404" s="76"/>
      <c r="L404" s="76"/>
      <c r="O404" s="76"/>
      <c r="P404" s="76"/>
      <c r="Q404" s="76"/>
      <c r="R404" s="76"/>
      <c r="S404" s="72"/>
    </row>
    <row r="405" spans="5:19" ht="15.75" customHeight="1" x14ac:dyDescent="0.2">
      <c r="E405" s="76"/>
      <c r="I405" s="77"/>
      <c r="K405" s="76"/>
      <c r="L405" s="76"/>
      <c r="O405" s="76"/>
      <c r="P405" s="76"/>
      <c r="Q405" s="76"/>
      <c r="R405" s="76"/>
      <c r="S405" s="72"/>
    </row>
    <row r="406" spans="5:19" ht="15.75" customHeight="1" x14ac:dyDescent="0.2">
      <c r="E406" s="76"/>
      <c r="I406" s="77"/>
      <c r="K406" s="76"/>
      <c r="L406" s="76"/>
      <c r="O406" s="76"/>
      <c r="P406" s="76"/>
      <c r="Q406" s="76"/>
      <c r="R406" s="76"/>
      <c r="S406" s="72"/>
    </row>
    <row r="407" spans="5:19" ht="15.75" customHeight="1" x14ac:dyDescent="0.2">
      <c r="E407" s="76"/>
      <c r="I407" s="77"/>
      <c r="K407" s="76"/>
      <c r="L407" s="76"/>
      <c r="O407" s="76"/>
      <c r="P407" s="76"/>
      <c r="Q407" s="76"/>
      <c r="R407" s="76"/>
      <c r="S407" s="72"/>
    </row>
    <row r="408" spans="5:19" ht="15.75" customHeight="1" x14ac:dyDescent="0.2">
      <c r="E408" s="76"/>
      <c r="I408" s="77"/>
      <c r="K408" s="76"/>
      <c r="L408" s="76"/>
      <c r="O408" s="76"/>
      <c r="P408" s="76"/>
      <c r="Q408" s="76"/>
      <c r="R408" s="76"/>
      <c r="S408" s="72"/>
    </row>
    <row r="409" spans="5:19" ht="15.75" customHeight="1" x14ac:dyDescent="0.2">
      <c r="E409" s="76"/>
      <c r="I409" s="77"/>
      <c r="K409" s="76"/>
      <c r="L409" s="76"/>
      <c r="O409" s="76"/>
      <c r="P409" s="76"/>
      <c r="Q409" s="76"/>
      <c r="R409" s="76"/>
      <c r="S409" s="72"/>
    </row>
    <row r="410" spans="5:19" ht="15.75" customHeight="1" x14ac:dyDescent="0.2">
      <c r="E410" s="76"/>
      <c r="I410" s="77"/>
      <c r="K410" s="76"/>
      <c r="L410" s="76"/>
      <c r="O410" s="76"/>
      <c r="P410" s="76"/>
      <c r="Q410" s="76"/>
      <c r="R410" s="76"/>
      <c r="S410" s="72"/>
    </row>
    <row r="411" spans="5:19" ht="15.75" customHeight="1" x14ac:dyDescent="0.2">
      <c r="E411" s="76"/>
      <c r="I411" s="77"/>
      <c r="K411" s="76"/>
      <c r="L411" s="76"/>
      <c r="O411" s="76"/>
      <c r="P411" s="76"/>
      <c r="Q411" s="76"/>
      <c r="R411" s="76"/>
      <c r="S411" s="72"/>
    </row>
    <row r="412" spans="5:19" ht="15.75" customHeight="1" x14ac:dyDescent="0.2">
      <c r="E412" s="76"/>
      <c r="I412" s="77"/>
      <c r="K412" s="76"/>
      <c r="L412" s="76"/>
      <c r="O412" s="76"/>
      <c r="P412" s="76"/>
      <c r="Q412" s="76"/>
      <c r="R412" s="76"/>
      <c r="S412" s="72"/>
    </row>
    <row r="413" spans="5:19" ht="15.75" customHeight="1" x14ac:dyDescent="0.2">
      <c r="E413" s="76"/>
      <c r="I413" s="77"/>
      <c r="K413" s="76"/>
      <c r="L413" s="76"/>
      <c r="O413" s="76"/>
      <c r="P413" s="76"/>
      <c r="Q413" s="76"/>
      <c r="R413" s="76"/>
      <c r="S413" s="72"/>
    </row>
    <row r="414" spans="5:19" ht="15.75" customHeight="1" x14ac:dyDescent="0.2">
      <c r="E414" s="76"/>
      <c r="I414" s="77"/>
      <c r="K414" s="76"/>
      <c r="L414" s="76"/>
      <c r="O414" s="76"/>
      <c r="P414" s="76"/>
      <c r="Q414" s="76"/>
      <c r="R414" s="76"/>
      <c r="S414" s="72"/>
    </row>
    <row r="415" spans="5:19" ht="15.75" customHeight="1" x14ac:dyDescent="0.2">
      <c r="E415" s="76"/>
      <c r="I415" s="77"/>
      <c r="K415" s="76"/>
      <c r="L415" s="76"/>
      <c r="O415" s="76"/>
      <c r="P415" s="76"/>
      <c r="Q415" s="76"/>
      <c r="R415" s="76"/>
      <c r="S415" s="72"/>
    </row>
    <row r="416" spans="5:19" ht="15.75" customHeight="1" x14ac:dyDescent="0.2">
      <c r="E416" s="76"/>
      <c r="I416" s="77"/>
      <c r="K416" s="76"/>
      <c r="L416" s="76"/>
      <c r="O416" s="76"/>
      <c r="P416" s="76"/>
      <c r="Q416" s="76"/>
      <c r="R416" s="76"/>
      <c r="S416" s="72"/>
    </row>
    <row r="417" spans="5:19" ht="15.75" customHeight="1" x14ac:dyDescent="0.2">
      <c r="E417" s="76"/>
      <c r="I417" s="77"/>
      <c r="K417" s="76"/>
      <c r="L417" s="76"/>
      <c r="O417" s="76"/>
      <c r="P417" s="76"/>
      <c r="Q417" s="76"/>
      <c r="R417" s="76"/>
      <c r="S417" s="72"/>
    </row>
    <row r="418" spans="5:19" ht="15.75" customHeight="1" x14ac:dyDescent="0.2">
      <c r="E418" s="76"/>
      <c r="I418" s="77"/>
      <c r="K418" s="76"/>
      <c r="L418" s="76"/>
      <c r="O418" s="76"/>
      <c r="P418" s="76"/>
      <c r="Q418" s="76"/>
      <c r="R418" s="76"/>
      <c r="S418" s="72"/>
    </row>
    <row r="419" spans="5:19" ht="15.75" customHeight="1" x14ac:dyDescent="0.2">
      <c r="E419" s="76"/>
      <c r="I419" s="77"/>
      <c r="K419" s="76"/>
      <c r="L419" s="76"/>
      <c r="O419" s="76"/>
      <c r="P419" s="76"/>
      <c r="Q419" s="76"/>
      <c r="R419" s="76"/>
      <c r="S419" s="72"/>
    </row>
    <row r="420" spans="5:19" ht="15.75" customHeight="1" x14ac:dyDescent="0.2">
      <c r="E420" s="76"/>
      <c r="I420" s="77"/>
      <c r="K420" s="76"/>
      <c r="L420" s="76"/>
      <c r="O420" s="76"/>
      <c r="P420" s="76"/>
      <c r="Q420" s="76"/>
      <c r="R420" s="76"/>
      <c r="S420" s="72"/>
    </row>
    <row r="421" spans="5:19" ht="15.75" customHeight="1" x14ac:dyDescent="0.2">
      <c r="E421" s="76"/>
      <c r="I421" s="77"/>
      <c r="K421" s="76"/>
      <c r="L421" s="76"/>
      <c r="O421" s="76"/>
      <c r="P421" s="76"/>
      <c r="Q421" s="76"/>
      <c r="R421" s="76"/>
      <c r="S421" s="72"/>
    </row>
    <row r="422" spans="5:19" ht="15.75" customHeight="1" x14ac:dyDescent="0.2">
      <c r="E422" s="76"/>
      <c r="I422" s="77"/>
      <c r="K422" s="76"/>
      <c r="L422" s="76"/>
      <c r="O422" s="76"/>
      <c r="P422" s="76"/>
      <c r="Q422" s="76"/>
      <c r="R422" s="76"/>
      <c r="S422" s="72"/>
    </row>
    <row r="423" spans="5:19" ht="15.75" customHeight="1" x14ac:dyDescent="0.2">
      <c r="E423" s="76"/>
      <c r="I423" s="77"/>
      <c r="K423" s="76"/>
      <c r="L423" s="76"/>
      <c r="O423" s="76"/>
      <c r="P423" s="76"/>
      <c r="Q423" s="76"/>
      <c r="R423" s="76"/>
      <c r="S423" s="72"/>
    </row>
    <row r="424" spans="5:19" ht="15.75" customHeight="1" x14ac:dyDescent="0.2">
      <c r="E424" s="76"/>
      <c r="I424" s="77"/>
      <c r="K424" s="76"/>
      <c r="L424" s="76"/>
      <c r="O424" s="76"/>
      <c r="P424" s="76"/>
      <c r="Q424" s="76"/>
      <c r="R424" s="76"/>
      <c r="S424" s="72"/>
    </row>
    <row r="425" spans="5:19" ht="15.75" customHeight="1" x14ac:dyDescent="0.2">
      <c r="E425" s="76"/>
      <c r="I425" s="77"/>
      <c r="K425" s="76"/>
      <c r="L425" s="76"/>
      <c r="O425" s="76"/>
      <c r="P425" s="76"/>
      <c r="Q425" s="76"/>
      <c r="R425" s="76"/>
      <c r="S425" s="72"/>
    </row>
    <row r="426" spans="5:19" ht="15.75" customHeight="1" x14ac:dyDescent="0.2">
      <c r="E426" s="76"/>
      <c r="I426" s="77"/>
      <c r="K426" s="76"/>
      <c r="L426" s="76"/>
      <c r="O426" s="76"/>
      <c r="P426" s="76"/>
      <c r="Q426" s="76"/>
      <c r="R426" s="76"/>
      <c r="S426" s="72"/>
    </row>
    <row r="427" spans="5:19" ht="15.75" customHeight="1" x14ac:dyDescent="0.2">
      <c r="E427" s="76"/>
      <c r="I427" s="77"/>
      <c r="K427" s="76"/>
      <c r="L427" s="76"/>
      <c r="O427" s="76"/>
      <c r="P427" s="76"/>
      <c r="Q427" s="76"/>
      <c r="R427" s="76"/>
      <c r="S427" s="72"/>
    </row>
    <row r="428" spans="5:19" ht="15.75" customHeight="1" x14ac:dyDescent="0.2">
      <c r="E428" s="76"/>
      <c r="I428" s="77"/>
      <c r="K428" s="76"/>
      <c r="L428" s="76"/>
      <c r="O428" s="76"/>
      <c r="P428" s="76"/>
      <c r="Q428" s="76"/>
      <c r="R428" s="76"/>
      <c r="S428" s="72"/>
    </row>
    <row r="429" spans="5:19" ht="15.75" customHeight="1" x14ac:dyDescent="0.2">
      <c r="E429" s="76"/>
      <c r="I429" s="77"/>
      <c r="K429" s="76"/>
      <c r="L429" s="76"/>
      <c r="O429" s="76"/>
      <c r="P429" s="76"/>
      <c r="Q429" s="76"/>
      <c r="R429" s="76"/>
      <c r="S429" s="72"/>
    </row>
    <row r="430" spans="5:19" ht="15.75" customHeight="1" x14ac:dyDescent="0.2">
      <c r="E430" s="76"/>
      <c r="I430" s="77"/>
      <c r="K430" s="76"/>
      <c r="L430" s="76"/>
      <c r="O430" s="76"/>
      <c r="P430" s="76"/>
      <c r="Q430" s="76"/>
      <c r="R430" s="76"/>
      <c r="S430" s="72"/>
    </row>
    <row r="431" spans="5:19" ht="15.75" customHeight="1" x14ac:dyDescent="0.2">
      <c r="E431" s="76"/>
      <c r="I431" s="77"/>
      <c r="K431" s="76"/>
      <c r="L431" s="76"/>
      <c r="O431" s="76"/>
      <c r="P431" s="76"/>
      <c r="Q431" s="76"/>
      <c r="R431" s="76"/>
      <c r="S431" s="72"/>
    </row>
    <row r="432" spans="5:19" ht="15.75" customHeight="1" x14ac:dyDescent="0.2">
      <c r="E432" s="76"/>
      <c r="I432" s="77"/>
      <c r="K432" s="76"/>
      <c r="L432" s="76"/>
      <c r="O432" s="76"/>
      <c r="P432" s="76"/>
      <c r="Q432" s="76"/>
      <c r="R432" s="76"/>
      <c r="S432" s="72"/>
    </row>
    <row r="433" spans="5:19" ht="15.75" customHeight="1" x14ac:dyDescent="0.2">
      <c r="E433" s="76"/>
      <c r="I433" s="77"/>
      <c r="K433" s="76"/>
      <c r="L433" s="76"/>
      <c r="O433" s="76"/>
      <c r="P433" s="76"/>
      <c r="Q433" s="76"/>
      <c r="R433" s="76"/>
      <c r="S433" s="72"/>
    </row>
    <row r="434" spans="5:19" ht="15.75" customHeight="1" x14ac:dyDescent="0.2">
      <c r="E434" s="76"/>
      <c r="I434" s="77"/>
      <c r="K434" s="76"/>
      <c r="L434" s="76"/>
      <c r="O434" s="76"/>
      <c r="P434" s="76"/>
      <c r="Q434" s="76"/>
      <c r="R434" s="76"/>
      <c r="S434" s="72"/>
    </row>
    <row r="435" spans="5:19" ht="15.75" customHeight="1" x14ac:dyDescent="0.2">
      <c r="E435" s="76"/>
      <c r="I435" s="77"/>
      <c r="K435" s="76"/>
      <c r="L435" s="76"/>
      <c r="O435" s="76"/>
      <c r="P435" s="76"/>
      <c r="Q435" s="76"/>
      <c r="R435" s="76"/>
      <c r="S435" s="72"/>
    </row>
    <row r="436" spans="5:19" ht="15.75" customHeight="1" x14ac:dyDescent="0.2">
      <c r="E436" s="76"/>
      <c r="I436" s="77"/>
      <c r="K436" s="76"/>
      <c r="L436" s="76"/>
      <c r="O436" s="76"/>
      <c r="P436" s="76"/>
      <c r="Q436" s="76"/>
      <c r="R436" s="76"/>
      <c r="S436" s="72"/>
    </row>
    <row r="437" spans="5:19" ht="15.75" customHeight="1" x14ac:dyDescent="0.2">
      <c r="E437" s="76"/>
      <c r="I437" s="77"/>
      <c r="K437" s="76"/>
      <c r="L437" s="76"/>
      <c r="O437" s="76"/>
      <c r="P437" s="76"/>
      <c r="Q437" s="76"/>
      <c r="R437" s="76"/>
      <c r="S437" s="72"/>
    </row>
    <row r="438" spans="5:19" ht="15.75" customHeight="1" x14ac:dyDescent="0.2">
      <c r="E438" s="76"/>
      <c r="I438" s="77"/>
      <c r="K438" s="76"/>
      <c r="L438" s="76"/>
      <c r="O438" s="76"/>
      <c r="P438" s="76"/>
      <c r="Q438" s="76"/>
      <c r="R438" s="76"/>
      <c r="S438" s="72"/>
    </row>
    <row r="439" spans="5:19" ht="15.75" customHeight="1" x14ac:dyDescent="0.2">
      <c r="E439" s="76"/>
      <c r="I439" s="77"/>
      <c r="K439" s="76"/>
      <c r="L439" s="76"/>
      <c r="O439" s="76"/>
      <c r="P439" s="76"/>
      <c r="Q439" s="76"/>
      <c r="R439" s="76"/>
      <c r="S439" s="72"/>
    </row>
    <row r="440" spans="5:19" ht="15.75" customHeight="1" x14ac:dyDescent="0.2">
      <c r="E440" s="76"/>
      <c r="I440" s="77"/>
      <c r="K440" s="76"/>
      <c r="L440" s="76"/>
      <c r="O440" s="76"/>
      <c r="P440" s="76"/>
      <c r="Q440" s="76"/>
      <c r="R440" s="76"/>
      <c r="S440" s="72"/>
    </row>
    <row r="441" spans="5:19" ht="15.75" customHeight="1" x14ac:dyDescent="0.2">
      <c r="E441" s="76"/>
      <c r="I441" s="77"/>
      <c r="K441" s="76"/>
      <c r="L441" s="76"/>
      <c r="O441" s="76"/>
      <c r="P441" s="76"/>
      <c r="Q441" s="76"/>
      <c r="R441" s="76"/>
      <c r="S441" s="72"/>
    </row>
    <row r="442" spans="5:19" ht="15.75" customHeight="1" x14ac:dyDescent="0.2">
      <c r="E442" s="76"/>
      <c r="I442" s="77"/>
      <c r="K442" s="76"/>
      <c r="L442" s="76"/>
      <c r="O442" s="76"/>
      <c r="P442" s="76"/>
      <c r="Q442" s="76"/>
      <c r="R442" s="76"/>
      <c r="S442" s="72"/>
    </row>
    <row r="443" spans="5:19" ht="15.75" customHeight="1" x14ac:dyDescent="0.2">
      <c r="E443" s="76"/>
      <c r="I443" s="77"/>
      <c r="K443" s="76"/>
      <c r="L443" s="76"/>
      <c r="O443" s="76"/>
      <c r="P443" s="76"/>
      <c r="Q443" s="76"/>
      <c r="R443" s="76"/>
      <c r="S443" s="72"/>
    </row>
    <row r="444" spans="5:19" ht="15.75" customHeight="1" x14ac:dyDescent="0.2">
      <c r="E444" s="76"/>
      <c r="I444" s="77"/>
      <c r="K444" s="76"/>
      <c r="L444" s="76"/>
      <c r="O444" s="76"/>
      <c r="P444" s="76"/>
      <c r="Q444" s="76"/>
      <c r="R444" s="76"/>
      <c r="S444" s="72"/>
    </row>
    <row r="445" spans="5:19" ht="15.75" customHeight="1" x14ac:dyDescent="0.2">
      <c r="E445" s="76"/>
      <c r="I445" s="77"/>
      <c r="K445" s="76"/>
      <c r="L445" s="76"/>
      <c r="O445" s="76"/>
      <c r="P445" s="76"/>
      <c r="Q445" s="76"/>
      <c r="R445" s="76"/>
      <c r="S445" s="72"/>
    </row>
    <row r="446" spans="5:19" ht="15.75" customHeight="1" x14ac:dyDescent="0.2">
      <c r="E446" s="76"/>
      <c r="I446" s="77"/>
      <c r="K446" s="76"/>
      <c r="L446" s="76"/>
      <c r="O446" s="76"/>
      <c r="P446" s="76"/>
      <c r="Q446" s="76"/>
      <c r="R446" s="76"/>
      <c r="S446" s="72"/>
    </row>
    <row r="447" spans="5:19" ht="15.75" customHeight="1" x14ac:dyDescent="0.2">
      <c r="E447" s="76"/>
      <c r="I447" s="77"/>
      <c r="K447" s="76"/>
      <c r="L447" s="76"/>
      <c r="O447" s="76"/>
      <c r="P447" s="76"/>
      <c r="Q447" s="76"/>
      <c r="R447" s="76"/>
      <c r="S447" s="72"/>
    </row>
    <row r="448" spans="5:19" ht="15.75" customHeight="1" x14ac:dyDescent="0.2">
      <c r="E448" s="76"/>
      <c r="I448" s="77"/>
      <c r="K448" s="76"/>
      <c r="L448" s="76"/>
      <c r="O448" s="76"/>
      <c r="P448" s="76"/>
      <c r="Q448" s="76"/>
      <c r="R448" s="76"/>
      <c r="S448" s="72"/>
    </row>
    <row r="449" spans="5:19" ht="15.75" customHeight="1" x14ac:dyDescent="0.2">
      <c r="E449" s="76"/>
      <c r="I449" s="77"/>
      <c r="K449" s="76"/>
      <c r="L449" s="76"/>
      <c r="O449" s="76"/>
      <c r="P449" s="76"/>
      <c r="Q449" s="76"/>
      <c r="R449" s="76"/>
      <c r="S449" s="72"/>
    </row>
    <row r="450" spans="5:19" ht="15.75" customHeight="1" x14ac:dyDescent="0.2">
      <c r="E450" s="76"/>
      <c r="I450" s="77"/>
      <c r="K450" s="76"/>
      <c r="L450" s="76"/>
      <c r="O450" s="76"/>
      <c r="P450" s="76"/>
      <c r="Q450" s="76"/>
      <c r="R450" s="76"/>
      <c r="S450" s="72"/>
    </row>
    <row r="451" spans="5:19" ht="15.75" customHeight="1" x14ac:dyDescent="0.2">
      <c r="E451" s="76"/>
      <c r="I451" s="77"/>
      <c r="K451" s="76"/>
      <c r="L451" s="76"/>
      <c r="O451" s="76"/>
      <c r="P451" s="76"/>
      <c r="Q451" s="76"/>
      <c r="R451" s="76"/>
      <c r="S451" s="72"/>
    </row>
    <row r="452" spans="5:19" ht="15.75" customHeight="1" x14ac:dyDescent="0.2">
      <c r="E452" s="76"/>
      <c r="I452" s="77"/>
      <c r="K452" s="76"/>
      <c r="L452" s="76"/>
      <c r="O452" s="76"/>
      <c r="P452" s="76"/>
      <c r="Q452" s="76"/>
      <c r="R452" s="76"/>
      <c r="S452" s="72"/>
    </row>
    <row r="453" spans="5:19" ht="15.75" customHeight="1" x14ac:dyDescent="0.2">
      <c r="E453" s="76"/>
      <c r="I453" s="77"/>
      <c r="K453" s="76"/>
      <c r="L453" s="76"/>
      <c r="O453" s="76"/>
      <c r="P453" s="76"/>
      <c r="Q453" s="76"/>
      <c r="R453" s="76"/>
      <c r="S453" s="72"/>
    </row>
    <row r="454" spans="5:19" ht="15.75" customHeight="1" x14ac:dyDescent="0.2">
      <c r="E454" s="76"/>
      <c r="I454" s="77"/>
      <c r="K454" s="76"/>
      <c r="L454" s="76"/>
      <c r="O454" s="76"/>
      <c r="P454" s="76"/>
      <c r="Q454" s="76"/>
      <c r="R454" s="76"/>
      <c r="S454" s="72"/>
    </row>
    <row r="455" spans="5:19" ht="15.75" customHeight="1" x14ac:dyDescent="0.2">
      <c r="E455" s="76"/>
      <c r="I455" s="77"/>
      <c r="K455" s="76"/>
      <c r="L455" s="76"/>
      <c r="O455" s="76"/>
      <c r="P455" s="76"/>
      <c r="Q455" s="76"/>
      <c r="R455" s="76"/>
      <c r="S455" s="72"/>
    </row>
    <row r="456" spans="5:19" ht="15.75" customHeight="1" x14ac:dyDescent="0.2">
      <c r="E456" s="76"/>
      <c r="I456" s="77"/>
      <c r="K456" s="76"/>
      <c r="L456" s="76"/>
      <c r="O456" s="76"/>
      <c r="P456" s="76"/>
      <c r="Q456" s="76"/>
      <c r="R456" s="76"/>
      <c r="S456" s="72"/>
    </row>
    <row r="457" spans="5:19" ht="15.75" customHeight="1" x14ac:dyDescent="0.2">
      <c r="E457" s="76"/>
      <c r="I457" s="77"/>
      <c r="K457" s="76"/>
      <c r="L457" s="76"/>
      <c r="O457" s="76"/>
      <c r="P457" s="76"/>
      <c r="Q457" s="76"/>
      <c r="R457" s="76"/>
      <c r="S457" s="72"/>
    </row>
    <row r="458" spans="5:19" ht="15.75" customHeight="1" x14ac:dyDescent="0.2">
      <c r="E458" s="76"/>
      <c r="I458" s="77"/>
      <c r="K458" s="76"/>
      <c r="L458" s="76"/>
      <c r="O458" s="76"/>
      <c r="P458" s="76"/>
      <c r="Q458" s="76"/>
      <c r="R458" s="76"/>
      <c r="S458" s="72"/>
    </row>
    <row r="459" spans="5:19" ht="15.75" customHeight="1" x14ac:dyDescent="0.2">
      <c r="E459" s="76"/>
      <c r="I459" s="77"/>
      <c r="K459" s="76"/>
      <c r="L459" s="76"/>
      <c r="O459" s="76"/>
      <c r="P459" s="76"/>
      <c r="Q459" s="76"/>
      <c r="R459" s="76"/>
      <c r="S459" s="72"/>
    </row>
    <row r="460" spans="5:19" ht="15.75" customHeight="1" x14ac:dyDescent="0.2">
      <c r="E460" s="76"/>
      <c r="I460" s="77"/>
      <c r="K460" s="76"/>
      <c r="L460" s="76"/>
      <c r="O460" s="76"/>
      <c r="P460" s="76"/>
      <c r="Q460" s="76"/>
      <c r="R460" s="76"/>
      <c r="S460" s="72"/>
    </row>
    <row r="461" spans="5:19" ht="15.75" customHeight="1" x14ac:dyDescent="0.2">
      <c r="E461" s="76"/>
      <c r="I461" s="77"/>
      <c r="K461" s="76"/>
      <c r="L461" s="76"/>
      <c r="O461" s="76"/>
      <c r="P461" s="76"/>
      <c r="Q461" s="76"/>
      <c r="R461" s="76"/>
      <c r="S461" s="72"/>
    </row>
    <row r="462" spans="5:19" ht="15.75" customHeight="1" x14ac:dyDescent="0.2">
      <c r="E462" s="76"/>
      <c r="I462" s="77"/>
      <c r="K462" s="76"/>
      <c r="L462" s="76"/>
      <c r="O462" s="76"/>
      <c r="P462" s="76"/>
      <c r="Q462" s="76"/>
      <c r="R462" s="76"/>
      <c r="S462" s="72"/>
    </row>
    <row r="463" spans="5:19" ht="15.75" customHeight="1" x14ac:dyDescent="0.2">
      <c r="E463" s="76"/>
      <c r="I463" s="77"/>
      <c r="K463" s="76"/>
      <c r="L463" s="76"/>
      <c r="O463" s="76"/>
      <c r="P463" s="76"/>
      <c r="Q463" s="76"/>
      <c r="R463" s="76"/>
      <c r="S463" s="72"/>
    </row>
    <row r="464" spans="5:19" ht="15.75" customHeight="1" x14ac:dyDescent="0.2">
      <c r="E464" s="76"/>
      <c r="I464" s="77"/>
      <c r="K464" s="76"/>
      <c r="L464" s="76"/>
      <c r="O464" s="76"/>
      <c r="P464" s="76"/>
      <c r="Q464" s="76"/>
      <c r="R464" s="76"/>
      <c r="S464" s="72"/>
    </row>
    <row r="465" spans="5:19" ht="15.75" customHeight="1" x14ac:dyDescent="0.2">
      <c r="E465" s="76"/>
      <c r="I465" s="77"/>
      <c r="K465" s="76"/>
      <c r="L465" s="76"/>
      <c r="O465" s="76"/>
      <c r="P465" s="76"/>
      <c r="Q465" s="76"/>
      <c r="R465" s="76"/>
      <c r="S465" s="72"/>
    </row>
    <row r="466" spans="5:19" ht="15.75" customHeight="1" x14ac:dyDescent="0.2">
      <c r="E466" s="76"/>
      <c r="I466" s="77"/>
      <c r="K466" s="76"/>
      <c r="L466" s="76"/>
      <c r="O466" s="76"/>
      <c r="P466" s="76"/>
      <c r="Q466" s="76"/>
      <c r="R466" s="76"/>
      <c r="S466" s="72"/>
    </row>
    <row r="467" spans="5:19" ht="15.75" customHeight="1" x14ac:dyDescent="0.2">
      <c r="E467" s="76"/>
      <c r="I467" s="77"/>
      <c r="K467" s="76"/>
      <c r="L467" s="76"/>
      <c r="O467" s="76"/>
      <c r="P467" s="76"/>
      <c r="Q467" s="76"/>
      <c r="R467" s="76"/>
      <c r="S467" s="72"/>
    </row>
    <row r="468" spans="5:19" ht="15.75" customHeight="1" x14ac:dyDescent="0.2">
      <c r="E468" s="76"/>
      <c r="I468" s="77"/>
      <c r="K468" s="76"/>
      <c r="L468" s="76"/>
      <c r="O468" s="76"/>
      <c r="P468" s="76"/>
      <c r="Q468" s="76"/>
      <c r="R468" s="76"/>
      <c r="S468" s="72"/>
    </row>
    <row r="469" spans="5:19" ht="15.75" customHeight="1" x14ac:dyDescent="0.2">
      <c r="E469" s="76"/>
      <c r="I469" s="77"/>
      <c r="K469" s="76"/>
      <c r="L469" s="76"/>
      <c r="O469" s="76"/>
      <c r="P469" s="76"/>
      <c r="Q469" s="76"/>
      <c r="R469" s="76"/>
      <c r="S469" s="72"/>
    </row>
    <row r="470" spans="5:19" ht="15.75" customHeight="1" x14ac:dyDescent="0.2">
      <c r="E470" s="76"/>
      <c r="I470" s="77"/>
      <c r="K470" s="76"/>
      <c r="L470" s="76"/>
      <c r="O470" s="76"/>
      <c r="P470" s="76"/>
      <c r="Q470" s="76"/>
      <c r="R470" s="76"/>
      <c r="S470" s="72"/>
    </row>
    <row r="471" spans="5:19" ht="15.75" customHeight="1" x14ac:dyDescent="0.2">
      <c r="E471" s="76"/>
      <c r="I471" s="77"/>
      <c r="K471" s="76"/>
      <c r="L471" s="76"/>
      <c r="O471" s="76"/>
      <c r="P471" s="76"/>
      <c r="Q471" s="76"/>
      <c r="R471" s="76"/>
      <c r="S471" s="72"/>
    </row>
    <row r="472" spans="5:19" ht="15.75" customHeight="1" x14ac:dyDescent="0.2">
      <c r="E472" s="76"/>
      <c r="I472" s="77"/>
      <c r="K472" s="76"/>
      <c r="L472" s="76"/>
      <c r="O472" s="76"/>
      <c r="P472" s="76"/>
      <c r="Q472" s="76"/>
      <c r="R472" s="76"/>
      <c r="S472" s="72"/>
    </row>
    <row r="473" spans="5:19" ht="15.75" customHeight="1" x14ac:dyDescent="0.2">
      <c r="E473" s="76"/>
      <c r="I473" s="77"/>
      <c r="K473" s="76"/>
      <c r="L473" s="76"/>
      <c r="O473" s="76"/>
      <c r="P473" s="76"/>
      <c r="Q473" s="76"/>
      <c r="R473" s="76"/>
      <c r="S473" s="72"/>
    </row>
    <row r="474" spans="5:19" ht="15.75" customHeight="1" x14ac:dyDescent="0.2">
      <c r="E474" s="76"/>
      <c r="I474" s="77"/>
      <c r="K474" s="76"/>
      <c r="L474" s="76"/>
      <c r="O474" s="76"/>
      <c r="P474" s="76"/>
      <c r="Q474" s="76"/>
      <c r="R474" s="76"/>
      <c r="S474" s="72"/>
    </row>
    <row r="475" spans="5:19" ht="15.75" customHeight="1" x14ac:dyDescent="0.2">
      <c r="E475" s="76"/>
      <c r="I475" s="77"/>
      <c r="K475" s="76"/>
      <c r="L475" s="76"/>
      <c r="O475" s="76"/>
      <c r="P475" s="76"/>
      <c r="Q475" s="76"/>
      <c r="R475" s="76"/>
      <c r="S475" s="72"/>
    </row>
    <row r="476" spans="5:19" ht="15.75" customHeight="1" x14ac:dyDescent="0.2">
      <c r="E476" s="76"/>
      <c r="I476" s="77"/>
      <c r="K476" s="76"/>
      <c r="L476" s="76"/>
      <c r="O476" s="76"/>
      <c r="P476" s="76"/>
      <c r="Q476" s="76"/>
      <c r="R476" s="76"/>
      <c r="S476" s="72"/>
    </row>
    <row r="477" spans="5:19" ht="15.75" customHeight="1" x14ac:dyDescent="0.2">
      <c r="E477" s="76"/>
      <c r="I477" s="77"/>
      <c r="K477" s="76"/>
      <c r="L477" s="76"/>
      <c r="O477" s="76"/>
      <c r="P477" s="76"/>
      <c r="Q477" s="76"/>
      <c r="R477" s="76"/>
      <c r="S477" s="72"/>
    </row>
    <row r="478" spans="5:19" ht="15.75" customHeight="1" x14ac:dyDescent="0.2">
      <c r="E478" s="76"/>
      <c r="I478" s="77"/>
      <c r="K478" s="76"/>
      <c r="L478" s="76"/>
      <c r="O478" s="76"/>
      <c r="P478" s="76"/>
      <c r="Q478" s="76"/>
      <c r="R478" s="76"/>
      <c r="S478" s="72"/>
    </row>
    <row r="479" spans="5:19" ht="15.75" customHeight="1" x14ac:dyDescent="0.2">
      <c r="E479" s="76"/>
      <c r="I479" s="77"/>
      <c r="K479" s="76"/>
      <c r="L479" s="76"/>
      <c r="O479" s="76"/>
      <c r="P479" s="76"/>
      <c r="Q479" s="76"/>
      <c r="R479" s="76"/>
      <c r="S479" s="72"/>
    </row>
    <row r="480" spans="5:19" ht="15.75" customHeight="1" x14ac:dyDescent="0.2">
      <c r="E480" s="76"/>
      <c r="I480" s="77"/>
      <c r="K480" s="76"/>
      <c r="L480" s="76"/>
      <c r="O480" s="76"/>
      <c r="P480" s="76"/>
      <c r="Q480" s="76"/>
      <c r="R480" s="76"/>
      <c r="S480" s="72"/>
    </row>
    <row r="481" spans="5:19" ht="15.75" customHeight="1" x14ac:dyDescent="0.2">
      <c r="E481" s="76"/>
      <c r="I481" s="77"/>
      <c r="K481" s="76"/>
      <c r="L481" s="76"/>
      <c r="O481" s="76"/>
      <c r="P481" s="76"/>
      <c r="Q481" s="76"/>
      <c r="R481" s="76"/>
      <c r="S481" s="72"/>
    </row>
    <row r="482" spans="5:19" ht="15.75" customHeight="1" x14ac:dyDescent="0.2">
      <c r="E482" s="76"/>
      <c r="I482" s="77"/>
      <c r="K482" s="76"/>
      <c r="L482" s="76"/>
      <c r="O482" s="76"/>
      <c r="P482" s="76"/>
      <c r="Q482" s="76"/>
      <c r="R482" s="76"/>
      <c r="S482" s="72"/>
    </row>
    <row r="483" spans="5:19" ht="15.75" customHeight="1" x14ac:dyDescent="0.2">
      <c r="E483" s="76"/>
      <c r="I483" s="77"/>
      <c r="K483" s="76"/>
      <c r="L483" s="76"/>
      <c r="O483" s="76"/>
      <c r="P483" s="76"/>
      <c r="Q483" s="76"/>
      <c r="R483" s="76"/>
      <c r="S483" s="72"/>
    </row>
    <row r="484" spans="5:19" ht="15.75" customHeight="1" x14ac:dyDescent="0.2">
      <c r="E484" s="76"/>
      <c r="I484" s="77"/>
      <c r="K484" s="76"/>
      <c r="L484" s="76"/>
      <c r="O484" s="76"/>
      <c r="P484" s="76"/>
      <c r="Q484" s="76"/>
      <c r="R484" s="76"/>
      <c r="S484" s="72"/>
    </row>
    <row r="485" spans="5:19" ht="15.75" customHeight="1" x14ac:dyDescent="0.2">
      <c r="E485" s="76"/>
      <c r="I485" s="77"/>
      <c r="K485" s="76"/>
      <c r="L485" s="76"/>
      <c r="O485" s="76"/>
      <c r="P485" s="76"/>
      <c r="Q485" s="76"/>
      <c r="R485" s="76"/>
      <c r="S485" s="72"/>
    </row>
    <row r="486" spans="5:19" ht="15.75" customHeight="1" x14ac:dyDescent="0.2">
      <c r="E486" s="76"/>
      <c r="I486" s="77"/>
      <c r="K486" s="76"/>
      <c r="L486" s="76"/>
      <c r="O486" s="76"/>
      <c r="P486" s="76"/>
      <c r="Q486" s="76"/>
      <c r="R486" s="76"/>
      <c r="S486" s="72"/>
    </row>
    <row r="487" spans="5:19" ht="15.75" customHeight="1" x14ac:dyDescent="0.2">
      <c r="E487" s="76"/>
      <c r="I487" s="77"/>
      <c r="K487" s="76"/>
      <c r="L487" s="76"/>
      <c r="O487" s="76"/>
      <c r="P487" s="76"/>
      <c r="Q487" s="76"/>
      <c r="R487" s="76"/>
      <c r="S487" s="72"/>
    </row>
    <row r="488" spans="5:19" ht="15.75" customHeight="1" x14ac:dyDescent="0.2">
      <c r="E488" s="76"/>
      <c r="I488" s="77"/>
      <c r="K488" s="76"/>
      <c r="L488" s="76"/>
      <c r="O488" s="76"/>
      <c r="P488" s="76"/>
      <c r="Q488" s="76"/>
      <c r="R488" s="76"/>
      <c r="S488" s="72"/>
    </row>
    <row r="489" spans="5:19" ht="15.75" customHeight="1" x14ac:dyDescent="0.2">
      <c r="E489" s="76"/>
      <c r="I489" s="77"/>
      <c r="K489" s="76"/>
      <c r="L489" s="76"/>
      <c r="O489" s="76"/>
      <c r="P489" s="76"/>
      <c r="Q489" s="76"/>
      <c r="R489" s="76"/>
      <c r="S489" s="72"/>
    </row>
    <row r="490" spans="5:19" ht="15.75" customHeight="1" x14ac:dyDescent="0.2">
      <c r="E490" s="76"/>
      <c r="I490" s="77"/>
      <c r="K490" s="76"/>
      <c r="L490" s="76"/>
      <c r="O490" s="76"/>
      <c r="P490" s="76"/>
      <c r="Q490" s="76"/>
      <c r="R490" s="76"/>
      <c r="S490" s="72"/>
    </row>
    <row r="491" spans="5:19" ht="15.75" customHeight="1" x14ac:dyDescent="0.2">
      <c r="E491" s="76"/>
      <c r="I491" s="77"/>
      <c r="K491" s="76"/>
      <c r="L491" s="76"/>
      <c r="O491" s="76"/>
      <c r="P491" s="76"/>
      <c r="Q491" s="76"/>
      <c r="R491" s="76"/>
      <c r="S491" s="72"/>
    </row>
    <row r="492" spans="5:19" ht="15.75" customHeight="1" x14ac:dyDescent="0.2">
      <c r="E492" s="76"/>
      <c r="I492" s="77"/>
      <c r="K492" s="76"/>
      <c r="L492" s="76"/>
      <c r="O492" s="76"/>
      <c r="P492" s="76"/>
      <c r="Q492" s="76"/>
      <c r="R492" s="76"/>
      <c r="S492" s="72"/>
    </row>
    <row r="493" spans="5:19" ht="15.75" customHeight="1" x14ac:dyDescent="0.2">
      <c r="E493" s="76"/>
      <c r="I493" s="77"/>
      <c r="K493" s="76"/>
      <c r="L493" s="76"/>
      <c r="O493" s="76"/>
      <c r="P493" s="76"/>
      <c r="Q493" s="76"/>
      <c r="R493" s="76"/>
      <c r="S493" s="72"/>
    </row>
    <row r="494" spans="5:19" ht="15.75" customHeight="1" x14ac:dyDescent="0.2">
      <c r="E494" s="76"/>
      <c r="I494" s="77"/>
      <c r="K494" s="76"/>
      <c r="L494" s="76"/>
      <c r="O494" s="76"/>
      <c r="P494" s="76"/>
      <c r="Q494" s="76"/>
      <c r="R494" s="76"/>
      <c r="S494" s="72"/>
    </row>
    <row r="495" spans="5:19" ht="15.75" customHeight="1" x14ac:dyDescent="0.2">
      <c r="E495" s="76"/>
      <c r="I495" s="77"/>
      <c r="K495" s="76"/>
      <c r="L495" s="76"/>
      <c r="O495" s="76"/>
      <c r="P495" s="76"/>
      <c r="Q495" s="76"/>
      <c r="R495" s="76"/>
      <c r="S495" s="72"/>
    </row>
    <row r="496" spans="5:19" ht="15.75" customHeight="1" x14ac:dyDescent="0.2">
      <c r="E496" s="76"/>
      <c r="I496" s="77"/>
      <c r="K496" s="76"/>
      <c r="L496" s="76"/>
      <c r="O496" s="76"/>
      <c r="P496" s="76"/>
      <c r="Q496" s="76"/>
      <c r="R496" s="76"/>
      <c r="S496" s="72"/>
    </row>
    <row r="497" spans="5:19" ht="15.75" customHeight="1" x14ac:dyDescent="0.2">
      <c r="E497" s="76"/>
      <c r="I497" s="77"/>
      <c r="K497" s="76"/>
      <c r="L497" s="76"/>
      <c r="O497" s="76"/>
      <c r="P497" s="76"/>
      <c r="Q497" s="76"/>
      <c r="R497" s="76"/>
      <c r="S497" s="72"/>
    </row>
    <row r="498" spans="5:19" ht="15.75" customHeight="1" x14ac:dyDescent="0.2">
      <c r="E498" s="76"/>
      <c r="I498" s="77"/>
      <c r="K498" s="76"/>
      <c r="L498" s="76"/>
      <c r="O498" s="76"/>
      <c r="P498" s="76"/>
      <c r="Q498" s="76"/>
      <c r="R498" s="76"/>
      <c r="S498" s="72"/>
    </row>
    <row r="499" spans="5:19" ht="15.75" customHeight="1" x14ac:dyDescent="0.2">
      <c r="E499" s="76"/>
      <c r="I499" s="77"/>
      <c r="K499" s="76"/>
      <c r="L499" s="76"/>
      <c r="O499" s="76"/>
      <c r="P499" s="76"/>
      <c r="Q499" s="76"/>
      <c r="R499" s="76"/>
      <c r="S499" s="72"/>
    </row>
    <row r="500" spans="5:19" ht="15.75" customHeight="1" x14ac:dyDescent="0.2">
      <c r="E500" s="76"/>
      <c r="I500" s="77"/>
      <c r="K500" s="76"/>
      <c r="L500" s="76"/>
      <c r="O500" s="76"/>
      <c r="P500" s="76"/>
      <c r="Q500" s="76"/>
      <c r="R500" s="76"/>
      <c r="S500" s="72"/>
    </row>
    <row r="501" spans="5:19" ht="15.75" customHeight="1" x14ac:dyDescent="0.2">
      <c r="E501" s="76"/>
      <c r="I501" s="77"/>
      <c r="K501" s="76"/>
      <c r="L501" s="76"/>
      <c r="O501" s="76"/>
      <c r="P501" s="76"/>
      <c r="Q501" s="76"/>
      <c r="R501" s="76"/>
      <c r="S501" s="72"/>
    </row>
    <row r="502" spans="5:19" ht="15.75" customHeight="1" x14ac:dyDescent="0.2">
      <c r="E502" s="76"/>
      <c r="I502" s="77"/>
      <c r="K502" s="76"/>
      <c r="L502" s="76"/>
      <c r="O502" s="76"/>
      <c r="P502" s="76"/>
      <c r="Q502" s="76"/>
      <c r="R502" s="76"/>
      <c r="S502" s="72"/>
    </row>
    <row r="503" spans="5:19" ht="15.75" customHeight="1" x14ac:dyDescent="0.2">
      <c r="E503" s="76"/>
      <c r="I503" s="77"/>
      <c r="K503" s="76"/>
      <c r="L503" s="76"/>
      <c r="O503" s="76"/>
      <c r="P503" s="76"/>
      <c r="Q503" s="76"/>
      <c r="R503" s="76"/>
      <c r="S503" s="72"/>
    </row>
    <row r="504" spans="5:19" ht="15.75" customHeight="1" x14ac:dyDescent="0.2">
      <c r="E504" s="76"/>
      <c r="I504" s="77"/>
      <c r="K504" s="76"/>
      <c r="L504" s="76"/>
      <c r="O504" s="76"/>
      <c r="P504" s="76"/>
      <c r="Q504" s="76"/>
      <c r="R504" s="76"/>
      <c r="S504" s="72"/>
    </row>
    <row r="505" spans="5:19" ht="15.75" customHeight="1" x14ac:dyDescent="0.2">
      <c r="E505" s="76"/>
      <c r="I505" s="77"/>
      <c r="K505" s="76"/>
      <c r="L505" s="76"/>
      <c r="O505" s="76"/>
      <c r="P505" s="76"/>
      <c r="Q505" s="76"/>
      <c r="R505" s="76"/>
      <c r="S505" s="72"/>
    </row>
    <row r="506" spans="5:19" ht="15.75" customHeight="1" x14ac:dyDescent="0.2">
      <c r="E506" s="76"/>
      <c r="I506" s="77"/>
      <c r="K506" s="76"/>
      <c r="L506" s="76"/>
      <c r="O506" s="76"/>
      <c r="P506" s="76"/>
      <c r="Q506" s="76"/>
      <c r="R506" s="76"/>
      <c r="S506" s="72"/>
    </row>
    <row r="507" spans="5:19" ht="15.75" customHeight="1" x14ac:dyDescent="0.2">
      <c r="E507" s="76"/>
      <c r="I507" s="77"/>
      <c r="K507" s="76"/>
      <c r="L507" s="76"/>
      <c r="O507" s="76"/>
      <c r="P507" s="76"/>
      <c r="Q507" s="76"/>
      <c r="R507" s="76"/>
      <c r="S507" s="72"/>
    </row>
    <row r="508" spans="5:19" ht="15.75" customHeight="1" x14ac:dyDescent="0.2">
      <c r="E508" s="76"/>
      <c r="I508" s="77"/>
      <c r="K508" s="76"/>
      <c r="L508" s="76"/>
      <c r="O508" s="76"/>
      <c r="P508" s="76"/>
      <c r="Q508" s="76"/>
      <c r="R508" s="76"/>
      <c r="S508" s="72"/>
    </row>
    <row r="509" spans="5:19" ht="15.75" customHeight="1" x14ac:dyDescent="0.2">
      <c r="E509" s="76"/>
      <c r="I509" s="77"/>
      <c r="K509" s="76"/>
      <c r="L509" s="76"/>
      <c r="O509" s="76"/>
      <c r="P509" s="76"/>
      <c r="Q509" s="76"/>
      <c r="R509" s="76"/>
      <c r="S509" s="72"/>
    </row>
    <row r="510" spans="5:19" ht="15.75" customHeight="1" x14ac:dyDescent="0.2">
      <c r="E510" s="76"/>
      <c r="I510" s="77"/>
      <c r="K510" s="76"/>
      <c r="L510" s="76"/>
      <c r="O510" s="76"/>
      <c r="P510" s="76"/>
      <c r="Q510" s="76"/>
      <c r="R510" s="76"/>
      <c r="S510" s="72"/>
    </row>
    <row r="511" spans="5:19" ht="15.75" customHeight="1" x14ac:dyDescent="0.2">
      <c r="E511" s="76"/>
      <c r="I511" s="77"/>
      <c r="K511" s="76"/>
      <c r="L511" s="76"/>
      <c r="O511" s="76"/>
      <c r="P511" s="76"/>
      <c r="Q511" s="76"/>
      <c r="R511" s="76"/>
      <c r="S511" s="72"/>
    </row>
    <row r="512" spans="5:19" ht="15.75" customHeight="1" x14ac:dyDescent="0.2">
      <c r="E512" s="76"/>
      <c r="I512" s="77"/>
      <c r="K512" s="76"/>
      <c r="L512" s="76"/>
      <c r="O512" s="76"/>
      <c r="P512" s="76"/>
      <c r="Q512" s="76"/>
      <c r="R512" s="76"/>
      <c r="S512" s="72"/>
    </row>
    <row r="513" spans="5:19" ht="15.75" customHeight="1" x14ac:dyDescent="0.2">
      <c r="E513" s="76"/>
      <c r="I513" s="77"/>
      <c r="K513" s="76"/>
      <c r="L513" s="76"/>
      <c r="O513" s="76"/>
      <c r="P513" s="76"/>
      <c r="Q513" s="76"/>
      <c r="R513" s="76"/>
      <c r="S513" s="72"/>
    </row>
    <row r="514" spans="5:19" ht="15.75" customHeight="1" x14ac:dyDescent="0.2">
      <c r="E514" s="76"/>
      <c r="I514" s="77"/>
      <c r="K514" s="76"/>
      <c r="L514" s="76"/>
      <c r="O514" s="76"/>
      <c r="P514" s="76"/>
      <c r="Q514" s="76"/>
      <c r="R514" s="76"/>
      <c r="S514" s="72"/>
    </row>
    <row r="515" spans="5:19" ht="15.75" customHeight="1" x14ac:dyDescent="0.2">
      <c r="E515" s="76"/>
      <c r="I515" s="77"/>
      <c r="K515" s="76"/>
      <c r="L515" s="76"/>
      <c r="O515" s="76"/>
      <c r="P515" s="76"/>
      <c r="Q515" s="76"/>
      <c r="R515" s="76"/>
      <c r="S515" s="72"/>
    </row>
    <row r="516" spans="5:19" ht="15.75" customHeight="1" x14ac:dyDescent="0.2">
      <c r="E516" s="76"/>
      <c r="I516" s="77"/>
      <c r="K516" s="76"/>
      <c r="L516" s="76"/>
      <c r="O516" s="76"/>
      <c r="P516" s="76"/>
      <c r="Q516" s="76"/>
      <c r="R516" s="76"/>
      <c r="S516" s="72"/>
    </row>
    <row r="517" spans="5:19" ht="15.75" customHeight="1" x14ac:dyDescent="0.2">
      <c r="E517" s="76"/>
      <c r="I517" s="77"/>
      <c r="K517" s="76"/>
      <c r="L517" s="76"/>
      <c r="O517" s="76"/>
      <c r="P517" s="76"/>
      <c r="Q517" s="76"/>
      <c r="R517" s="76"/>
      <c r="S517" s="72"/>
    </row>
    <row r="518" spans="5:19" ht="15.75" customHeight="1" x14ac:dyDescent="0.2">
      <c r="E518" s="76"/>
      <c r="I518" s="77"/>
      <c r="K518" s="76"/>
      <c r="L518" s="76"/>
      <c r="O518" s="76"/>
      <c r="P518" s="76"/>
      <c r="Q518" s="76"/>
      <c r="R518" s="76"/>
      <c r="S518" s="72"/>
    </row>
    <row r="519" spans="5:19" ht="15.75" customHeight="1" x14ac:dyDescent="0.2">
      <c r="E519" s="76"/>
      <c r="I519" s="77"/>
      <c r="K519" s="76"/>
      <c r="L519" s="76"/>
      <c r="O519" s="76"/>
      <c r="P519" s="76"/>
      <c r="Q519" s="76"/>
      <c r="R519" s="76"/>
      <c r="S519" s="72"/>
    </row>
    <row r="520" spans="5:19" ht="15.75" customHeight="1" x14ac:dyDescent="0.2">
      <c r="E520" s="76"/>
      <c r="I520" s="77"/>
      <c r="K520" s="76"/>
      <c r="L520" s="76"/>
      <c r="O520" s="76"/>
      <c r="P520" s="76"/>
      <c r="Q520" s="76"/>
      <c r="R520" s="76"/>
      <c r="S520" s="72"/>
    </row>
    <row r="521" spans="5:19" ht="15.75" customHeight="1" x14ac:dyDescent="0.2">
      <c r="E521" s="76"/>
      <c r="I521" s="77"/>
      <c r="K521" s="76"/>
      <c r="L521" s="76"/>
      <c r="O521" s="76"/>
      <c r="P521" s="76"/>
      <c r="Q521" s="76"/>
      <c r="R521" s="76"/>
      <c r="S521" s="72"/>
    </row>
    <row r="522" spans="5:19" ht="15.75" customHeight="1" x14ac:dyDescent="0.2">
      <c r="E522" s="76"/>
      <c r="I522" s="77"/>
      <c r="K522" s="76"/>
      <c r="L522" s="76"/>
      <c r="O522" s="76"/>
      <c r="P522" s="76"/>
      <c r="Q522" s="76"/>
      <c r="R522" s="76"/>
      <c r="S522" s="72"/>
    </row>
    <row r="523" spans="5:19" ht="15.75" customHeight="1" x14ac:dyDescent="0.2">
      <c r="E523" s="76"/>
      <c r="I523" s="77"/>
      <c r="K523" s="76"/>
      <c r="L523" s="76"/>
      <c r="O523" s="76"/>
      <c r="P523" s="76"/>
      <c r="Q523" s="76"/>
      <c r="R523" s="76"/>
      <c r="S523" s="72"/>
    </row>
    <row r="524" spans="5:19" ht="15.75" customHeight="1" x14ac:dyDescent="0.2">
      <c r="E524" s="76"/>
      <c r="I524" s="77"/>
      <c r="K524" s="76"/>
      <c r="L524" s="76"/>
      <c r="O524" s="76"/>
      <c r="P524" s="76"/>
      <c r="Q524" s="76"/>
      <c r="R524" s="76"/>
      <c r="S524" s="72"/>
    </row>
    <row r="525" spans="5:19" ht="15.75" customHeight="1" x14ac:dyDescent="0.2">
      <c r="E525" s="76"/>
      <c r="I525" s="77"/>
      <c r="K525" s="76"/>
      <c r="L525" s="76"/>
      <c r="O525" s="76"/>
      <c r="P525" s="76"/>
      <c r="Q525" s="76"/>
      <c r="R525" s="76"/>
      <c r="S525" s="72"/>
    </row>
    <row r="526" spans="5:19" ht="15.75" customHeight="1" x14ac:dyDescent="0.2">
      <c r="E526" s="76"/>
      <c r="I526" s="77"/>
      <c r="K526" s="76"/>
      <c r="L526" s="76"/>
      <c r="O526" s="76"/>
      <c r="P526" s="76"/>
      <c r="Q526" s="76"/>
      <c r="R526" s="76"/>
      <c r="S526" s="72"/>
    </row>
    <row r="527" spans="5:19" ht="15.75" customHeight="1" x14ac:dyDescent="0.2">
      <c r="E527" s="76"/>
      <c r="I527" s="77"/>
      <c r="K527" s="76"/>
      <c r="L527" s="76"/>
      <c r="O527" s="76"/>
      <c r="P527" s="76"/>
      <c r="Q527" s="76"/>
      <c r="R527" s="76"/>
      <c r="S527" s="72"/>
    </row>
    <row r="528" spans="5:19" ht="15.75" customHeight="1" x14ac:dyDescent="0.2">
      <c r="E528" s="76"/>
      <c r="I528" s="77"/>
      <c r="K528" s="76"/>
      <c r="L528" s="76"/>
      <c r="O528" s="76"/>
      <c r="P528" s="76"/>
      <c r="Q528" s="76"/>
      <c r="R528" s="76"/>
      <c r="S528" s="72"/>
    </row>
    <row r="529" spans="5:19" ht="15.75" customHeight="1" x14ac:dyDescent="0.2">
      <c r="E529" s="76"/>
      <c r="I529" s="77"/>
      <c r="K529" s="76"/>
      <c r="L529" s="76"/>
      <c r="O529" s="76"/>
      <c r="P529" s="76"/>
      <c r="Q529" s="76"/>
      <c r="R529" s="76"/>
      <c r="S529" s="72"/>
    </row>
    <row r="530" spans="5:19" ht="15.75" customHeight="1" x14ac:dyDescent="0.2">
      <c r="E530" s="76"/>
      <c r="I530" s="77"/>
      <c r="K530" s="76"/>
      <c r="L530" s="76"/>
      <c r="O530" s="76"/>
      <c r="P530" s="76"/>
      <c r="Q530" s="76"/>
      <c r="R530" s="76"/>
      <c r="S530" s="72"/>
    </row>
    <row r="531" spans="5:19" ht="15.75" customHeight="1" x14ac:dyDescent="0.2">
      <c r="E531" s="76"/>
      <c r="I531" s="77"/>
      <c r="K531" s="76"/>
      <c r="L531" s="76"/>
      <c r="O531" s="76"/>
      <c r="P531" s="76"/>
      <c r="Q531" s="76"/>
      <c r="R531" s="76"/>
      <c r="S531" s="72"/>
    </row>
    <row r="532" spans="5:19" ht="15.75" customHeight="1" x14ac:dyDescent="0.2">
      <c r="E532" s="76"/>
      <c r="I532" s="77"/>
      <c r="K532" s="76"/>
      <c r="L532" s="76"/>
      <c r="O532" s="76"/>
      <c r="P532" s="76"/>
      <c r="Q532" s="76"/>
      <c r="R532" s="76"/>
      <c r="S532" s="72"/>
    </row>
    <row r="533" spans="5:19" ht="15.75" customHeight="1" x14ac:dyDescent="0.2">
      <c r="E533" s="76"/>
      <c r="I533" s="77"/>
      <c r="K533" s="76"/>
      <c r="L533" s="76"/>
      <c r="O533" s="76"/>
      <c r="P533" s="76"/>
      <c r="Q533" s="76"/>
      <c r="R533" s="76"/>
      <c r="S533" s="72"/>
    </row>
    <row r="534" spans="5:19" ht="15.75" customHeight="1" x14ac:dyDescent="0.2">
      <c r="E534" s="76"/>
      <c r="I534" s="77"/>
      <c r="K534" s="76"/>
      <c r="L534" s="76"/>
      <c r="O534" s="76"/>
      <c r="P534" s="76"/>
      <c r="Q534" s="76"/>
      <c r="R534" s="76"/>
      <c r="S534" s="72"/>
    </row>
    <row r="535" spans="5:19" ht="15.75" customHeight="1" x14ac:dyDescent="0.2">
      <c r="E535" s="76"/>
      <c r="I535" s="77"/>
      <c r="K535" s="76"/>
      <c r="L535" s="76"/>
      <c r="O535" s="76"/>
      <c r="P535" s="76"/>
      <c r="Q535" s="76"/>
      <c r="R535" s="76"/>
      <c r="S535" s="72"/>
    </row>
    <row r="536" spans="5:19" ht="15.75" customHeight="1" x14ac:dyDescent="0.2">
      <c r="E536" s="76"/>
      <c r="I536" s="77"/>
      <c r="K536" s="76"/>
      <c r="L536" s="76"/>
      <c r="O536" s="76"/>
      <c r="P536" s="76"/>
      <c r="Q536" s="76"/>
      <c r="R536" s="76"/>
      <c r="S536" s="72"/>
    </row>
    <row r="537" spans="5:19" ht="15.75" customHeight="1" x14ac:dyDescent="0.2">
      <c r="E537" s="76"/>
      <c r="I537" s="77"/>
      <c r="K537" s="76"/>
      <c r="L537" s="76"/>
      <c r="O537" s="76"/>
      <c r="P537" s="76"/>
      <c r="Q537" s="76"/>
      <c r="R537" s="76"/>
      <c r="S537" s="72"/>
    </row>
    <row r="538" spans="5:19" ht="15.75" customHeight="1" x14ac:dyDescent="0.2">
      <c r="E538" s="76"/>
      <c r="I538" s="77"/>
      <c r="K538" s="76"/>
      <c r="L538" s="76"/>
      <c r="O538" s="76"/>
      <c r="P538" s="76"/>
      <c r="Q538" s="76"/>
      <c r="R538" s="76"/>
      <c r="S538" s="72"/>
    </row>
    <row r="539" spans="5:19" ht="15.75" customHeight="1" x14ac:dyDescent="0.2">
      <c r="E539" s="76"/>
      <c r="I539" s="77"/>
      <c r="K539" s="76"/>
      <c r="L539" s="76"/>
      <c r="O539" s="76"/>
      <c r="P539" s="76"/>
      <c r="Q539" s="76"/>
      <c r="R539" s="76"/>
      <c r="S539" s="72"/>
    </row>
    <row r="540" spans="5:19" ht="15.75" customHeight="1" x14ac:dyDescent="0.2">
      <c r="E540" s="76"/>
      <c r="I540" s="77"/>
      <c r="K540" s="76"/>
      <c r="L540" s="76"/>
      <c r="O540" s="76"/>
      <c r="P540" s="76"/>
      <c r="Q540" s="76"/>
      <c r="R540" s="76"/>
      <c r="S540" s="72"/>
    </row>
    <row r="541" spans="5:19" ht="15.75" customHeight="1" x14ac:dyDescent="0.2">
      <c r="E541" s="76"/>
      <c r="I541" s="77"/>
      <c r="K541" s="76"/>
      <c r="L541" s="76"/>
      <c r="O541" s="76"/>
      <c r="P541" s="76"/>
      <c r="Q541" s="76"/>
      <c r="R541" s="76"/>
      <c r="S541" s="72"/>
    </row>
    <row r="542" spans="5:19" ht="15.75" customHeight="1" x14ac:dyDescent="0.2">
      <c r="E542" s="76"/>
      <c r="I542" s="77"/>
      <c r="K542" s="76"/>
      <c r="L542" s="76"/>
      <c r="O542" s="76"/>
      <c r="P542" s="76"/>
      <c r="Q542" s="76"/>
      <c r="R542" s="76"/>
      <c r="S542" s="72"/>
    </row>
    <row r="543" spans="5:19" ht="15.75" customHeight="1" x14ac:dyDescent="0.2">
      <c r="E543" s="76"/>
      <c r="I543" s="77"/>
      <c r="K543" s="76"/>
      <c r="L543" s="76"/>
      <c r="O543" s="76"/>
      <c r="P543" s="76"/>
      <c r="Q543" s="76"/>
      <c r="R543" s="76"/>
      <c r="S543" s="72"/>
    </row>
    <row r="544" spans="5:19" ht="15.75" customHeight="1" x14ac:dyDescent="0.2">
      <c r="E544" s="76"/>
      <c r="I544" s="77"/>
      <c r="K544" s="76"/>
      <c r="L544" s="76"/>
      <c r="O544" s="76"/>
      <c r="P544" s="76"/>
      <c r="Q544" s="76"/>
      <c r="R544" s="76"/>
      <c r="S544" s="72"/>
    </row>
    <row r="545" spans="5:19" ht="15.75" customHeight="1" x14ac:dyDescent="0.2">
      <c r="E545" s="76"/>
      <c r="I545" s="77"/>
      <c r="K545" s="76"/>
      <c r="L545" s="76"/>
      <c r="O545" s="76"/>
      <c r="P545" s="76"/>
      <c r="Q545" s="76"/>
      <c r="R545" s="76"/>
      <c r="S545" s="72"/>
    </row>
    <row r="546" spans="5:19" ht="15.75" customHeight="1" x14ac:dyDescent="0.2">
      <c r="E546" s="76"/>
      <c r="I546" s="77"/>
      <c r="K546" s="76"/>
      <c r="L546" s="76"/>
      <c r="O546" s="76"/>
      <c r="P546" s="76"/>
      <c r="Q546" s="76"/>
      <c r="R546" s="76"/>
      <c r="S546" s="72"/>
    </row>
    <row r="547" spans="5:19" ht="15.75" customHeight="1" x14ac:dyDescent="0.2">
      <c r="E547" s="76"/>
      <c r="I547" s="77"/>
      <c r="K547" s="76"/>
      <c r="L547" s="76"/>
      <c r="O547" s="76"/>
      <c r="P547" s="76"/>
      <c r="Q547" s="76"/>
      <c r="R547" s="76"/>
      <c r="S547" s="72"/>
    </row>
    <row r="548" spans="5:19" ht="15.75" customHeight="1" x14ac:dyDescent="0.2">
      <c r="E548" s="76"/>
      <c r="I548" s="77"/>
      <c r="K548" s="76"/>
      <c r="L548" s="76"/>
      <c r="O548" s="76"/>
      <c r="P548" s="76"/>
      <c r="Q548" s="76"/>
      <c r="R548" s="76"/>
      <c r="S548" s="72"/>
    </row>
    <row r="549" spans="5:19" ht="15.75" customHeight="1" x14ac:dyDescent="0.2">
      <c r="E549" s="76"/>
      <c r="I549" s="77"/>
      <c r="K549" s="76"/>
      <c r="L549" s="76"/>
      <c r="O549" s="76"/>
      <c r="P549" s="76"/>
      <c r="Q549" s="76"/>
      <c r="R549" s="76"/>
      <c r="S549" s="72"/>
    </row>
    <row r="550" spans="5:19" ht="15.75" customHeight="1" x14ac:dyDescent="0.2">
      <c r="E550" s="76"/>
      <c r="I550" s="77"/>
      <c r="K550" s="76"/>
      <c r="L550" s="76"/>
      <c r="O550" s="76"/>
      <c r="P550" s="76"/>
      <c r="Q550" s="76"/>
      <c r="R550" s="76"/>
      <c r="S550" s="72"/>
    </row>
    <row r="551" spans="5:19" ht="15.75" customHeight="1" x14ac:dyDescent="0.2">
      <c r="E551" s="76"/>
      <c r="I551" s="77"/>
      <c r="K551" s="76"/>
      <c r="L551" s="76"/>
      <c r="O551" s="76"/>
      <c r="P551" s="76"/>
      <c r="Q551" s="76"/>
      <c r="R551" s="76"/>
      <c r="S551" s="72"/>
    </row>
    <row r="552" spans="5:19" ht="15.75" customHeight="1" x14ac:dyDescent="0.2">
      <c r="E552" s="76"/>
      <c r="I552" s="77"/>
      <c r="K552" s="76"/>
      <c r="L552" s="76"/>
      <c r="O552" s="76"/>
      <c r="P552" s="76"/>
      <c r="Q552" s="76"/>
      <c r="R552" s="76"/>
      <c r="S552" s="72"/>
    </row>
    <row r="553" spans="5:19" ht="15.75" customHeight="1" x14ac:dyDescent="0.2">
      <c r="E553" s="76"/>
      <c r="I553" s="77"/>
      <c r="K553" s="76"/>
      <c r="L553" s="76"/>
      <c r="O553" s="76"/>
      <c r="P553" s="76"/>
      <c r="Q553" s="76"/>
      <c r="R553" s="76"/>
      <c r="S553" s="72"/>
    </row>
    <row r="554" spans="5:19" ht="15.75" customHeight="1" x14ac:dyDescent="0.2">
      <c r="E554" s="76"/>
      <c r="I554" s="77"/>
      <c r="K554" s="76"/>
      <c r="L554" s="76"/>
      <c r="O554" s="76"/>
      <c r="P554" s="76"/>
      <c r="Q554" s="76"/>
      <c r="R554" s="76"/>
      <c r="S554" s="72"/>
    </row>
    <row r="555" spans="5:19" ht="15.75" customHeight="1" x14ac:dyDescent="0.2">
      <c r="E555" s="76"/>
      <c r="I555" s="77"/>
      <c r="K555" s="76"/>
      <c r="L555" s="76"/>
      <c r="O555" s="76"/>
      <c r="P555" s="76"/>
      <c r="Q555" s="76"/>
      <c r="R555" s="76"/>
      <c r="S555" s="72"/>
    </row>
    <row r="556" spans="5:19" ht="15.75" customHeight="1" x14ac:dyDescent="0.2">
      <c r="E556" s="76"/>
      <c r="I556" s="77"/>
      <c r="K556" s="76"/>
      <c r="L556" s="76"/>
      <c r="O556" s="76"/>
      <c r="P556" s="76"/>
      <c r="Q556" s="76"/>
      <c r="R556" s="76"/>
      <c r="S556" s="72"/>
    </row>
    <row r="557" spans="5:19" ht="15.75" customHeight="1" x14ac:dyDescent="0.2">
      <c r="E557" s="76"/>
      <c r="I557" s="77"/>
      <c r="K557" s="76"/>
      <c r="L557" s="76"/>
      <c r="O557" s="76"/>
      <c r="P557" s="76"/>
      <c r="Q557" s="76"/>
      <c r="R557" s="76"/>
      <c r="S557" s="72"/>
    </row>
    <row r="558" spans="5:19" ht="15.75" customHeight="1" x14ac:dyDescent="0.2">
      <c r="E558" s="76"/>
      <c r="I558" s="77"/>
      <c r="K558" s="76"/>
      <c r="L558" s="76"/>
      <c r="O558" s="76"/>
      <c r="P558" s="76"/>
      <c r="Q558" s="76"/>
      <c r="R558" s="76"/>
      <c r="S558" s="72"/>
    </row>
    <row r="559" spans="5:19" ht="15.75" customHeight="1" x14ac:dyDescent="0.2">
      <c r="E559" s="76"/>
      <c r="I559" s="77"/>
      <c r="K559" s="76"/>
      <c r="L559" s="76"/>
      <c r="O559" s="76"/>
      <c r="P559" s="76"/>
      <c r="Q559" s="76"/>
      <c r="R559" s="76"/>
      <c r="S559" s="72"/>
    </row>
    <row r="560" spans="5:19" ht="15.75" customHeight="1" x14ac:dyDescent="0.2">
      <c r="E560" s="76"/>
      <c r="I560" s="77"/>
      <c r="K560" s="76"/>
      <c r="L560" s="76"/>
      <c r="O560" s="76"/>
      <c r="P560" s="76"/>
      <c r="Q560" s="76"/>
      <c r="R560" s="76"/>
      <c r="S560" s="72"/>
    </row>
    <row r="561" spans="5:19" ht="15.75" customHeight="1" x14ac:dyDescent="0.2">
      <c r="E561" s="76"/>
      <c r="I561" s="77"/>
      <c r="K561" s="76"/>
      <c r="L561" s="76"/>
      <c r="O561" s="76"/>
      <c r="P561" s="76"/>
      <c r="Q561" s="76"/>
      <c r="R561" s="76"/>
      <c r="S561" s="72"/>
    </row>
    <row r="562" spans="5:19" ht="15.75" customHeight="1" x14ac:dyDescent="0.2">
      <c r="E562" s="76"/>
      <c r="I562" s="77"/>
      <c r="K562" s="76"/>
      <c r="L562" s="76"/>
      <c r="O562" s="76"/>
      <c r="P562" s="76"/>
      <c r="Q562" s="76"/>
      <c r="R562" s="76"/>
      <c r="S562" s="72"/>
    </row>
    <row r="563" spans="5:19" ht="15.75" customHeight="1" x14ac:dyDescent="0.2">
      <c r="E563" s="76"/>
      <c r="I563" s="77"/>
      <c r="K563" s="76"/>
      <c r="L563" s="76"/>
      <c r="O563" s="76"/>
      <c r="P563" s="76"/>
      <c r="Q563" s="76"/>
      <c r="R563" s="76"/>
      <c r="S563" s="72"/>
    </row>
    <row r="564" spans="5:19" ht="15.75" customHeight="1" x14ac:dyDescent="0.2">
      <c r="E564" s="76"/>
      <c r="I564" s="77"/>
      <c r="K564" s="76"/>
      <c r="L564" s="76"/>
      <c r="O564" s="76"/>
      <c r="P564" s="76"/>
      <c r="Q564" s="76"/>
      <c r="R564" s="76"/>
      <c r="S564" s="72"/>
    </row>
    <row r="565" spans="5:19" ht="15.75" customHeight="1" x14ac:dyDescent="0.2">
      <c r="E565" s="76"/>
      <c r="I565" s="77"/>
      <c r="K565" s="76"/>
      <c r="L565" s="76"/>
      <c r="O565" s="76"/>
      <c r="P565" s="76"/>
      <c r="Q565" s="76"/>
      <c r="R565" s="76"/>
      <c r="S565" s="72"/>
    </row>
    <row r="566" spans="5:19" ht="15.75" customHeight="1" x14ac:dyDescent="0.2">
      <c r="E566" s="76"/>
      <c r="I566" s="77"/>
      <c r="K566" s="76"/>
      <c r="L566" s="76"/>
      <c r="O566" s="76"/>
      <c r="P566" s="76"/>
      <c r="Q566" s="76"/>
      <c r="R566" s="76"/>
      <c r="S566" s="72"/>
    </row>
    <row r="567" spans="5:19" ht="15.75" customHeight="1" x14ac:dyDescent="0.2">
      <c r="E567" s="76"/>
      <c r="I567" s="77"/>
      <c r="K567" s="76"/>
      <c r="L567" s="76"/>
      <c r="O567" s="76"/>
      <c r="P567" s="76"/>
      <c r="Q567" s="76"/>
      <c r="R567" s="76"/>
      <c r="S567" s="72"/>
    </row>
    <row r="568" spans="5:19" ht="15.75" customHeight="1" x14ac:dyDescent="0.2">
      <c r="E568" s="76"/>
      <c r="I568" s="77"/>
      <c r="K568" s="76"/>
      <c r="L568" s="76"/>
      <c r="O568" s="76"/>
      <c r="P568" s="76"/>
      <c r="Q568" s="76"/>
      <c r="R568" s="76"/>
      <c r="S568" s="72"/>
    </row>
    <row r="569" spans="5:19" ht="15.75" customHeight="1" x14ac:dyDescent="0.2">
      <c r="E569" s="76"/>
      <c r="I569" s="77"/>
      <c r="K569" s="76"/>
      <c r="L569" s="76"/>
      <c r="O569" s="76"/>
      <c r="P569" s="76"/>
      <c r="Q569" s="76"/>
      <c r="R569" s="76"/>
      <c r="S569" s="72"/>
    </row>
    <row r="570" spans="5:19" ht="15.75" customHeight="1" x14ac:dyDescent="0.2">
      <c r="E570" s="76"/>
      <c r="I570" s="77"/>
      <c r="K570" s="76"/>
      <c r="L570" s="76"/>
      <c r="O570" s="76"/>
      <c r="P570" s="76"/>
      <c r="Q570" s="76"/>
      <c r="R570" s="76"/>
      <c r="S570" s="72"/>
    </row>
    <row r="571" spans="5:19" ht="15.75" customHeight="1" x14ac:dyDescent="0.2">
      <c r="E571" s="76"/>
      <c r="I571" s="77"/>
      <c r="K571" s="76"/>
      <c r="L571" s="76"/>
      <c r="O571" s="76"/>
      <c r="P571" s="76"/>
      <c r="Q571" s="76"/>
      <c r="R571" s="76"/>
      <c r="S571" s="72"/>
    </row>
    <row r="572" spans="5:19" ht="15.75" customHeight="1" x14ac:dyDescent="0.2">
      <c r="E572" s="76"/>
      <c r="I572" s="77"/>
      <c r="K572" s="76"/>
      <c r="L572" s="76"/>
      <c r="O572" s="76"/>
      <c r="P572" s="76"/>
      <c r="Q572" s="76"/>
      <c r="R572" s="76"/>
      <c r="S572" s="72"/>
    </row>
    <row r="573" spans="5:19" ht="15.75" customHeight="1" x14ac:dyDescent="0.2">
      <c r="E573" s="76"/>
      <c r="I573" s="77"/>
      <c r="K573" s="76"/>
      <c r="L573" s="76"/>
      <c r="O573" s="76"/>
      <c r="P573" s="76"/>
      <c r="Q573" s="76"/>
      <c r="R573" s="76"/>
      <c r="S573" s="72"/>
    </row>
    <row r="574" spans="5:19" ht="15.75" customHeight="1" x14ac:dyDescent="0.2">
      <c r="E574" s="76"/>
      <c r="I574" s="77"/>
      <c r="K574" s="76"/>
      <c r="L574" s="76"/>
      <c r="O574" s="76"/>
      <c r="P574" s="76"/>
      <c r="Q574" s="76"/>
      <c r="R574" s="76"/>
      <c r="S574" s="72"/>
    </row>
    <row r="575" spans="5:19" ht="15.75" customHeight="1" x14ac:dyDescent="0.2">
      <c r="E575" s="76"/>
      <c r="I575" s="77"/>
      <c r="K575" s="76"/>
      <c r="L575" s="76"/>
      <c r="O575" s="76"/>
      <c r="P575" s="76"/>
      <c r="Q575" s="76"/>
      <c r="R575" s="76"/>
      <c r="S575" s="72"/>
    </row>
    <row r="576" spans="5:19" ht="15.75" customHeight="1" x14ac:dyDescent="0.2">
      <c r="E576" s="76"/>
      <c r="I576" s="77"/>
      <c r="K576" s="76"/>
      <c r="L576" s="76"/>
      <c r="O576" s="76"/>
      <c r="P576" s="76"/>
      <c r="Q576" s="76"/>
      <c r="R576" s="76"/>
      <c r="S576" s="72"/>
    </row>
    <row r="577" spans="5:19" ht="15.75" customHeight="1" x14ac:dyDescent="0.2">
      <c r="E577" s="76"/>
      <c r="I577" s="77"/>
      <c r="K577" s="76"/>
      <c r="L577" s="76"/>
      <c r="O577" s="76"/>
      <c r="P577" s="76"/>
      <c r="Q577" s="76"/>
      <c r="R577" s="76"/>
      <c r="S577" s="72"/>
    </row>
    <row r="578" spans="5:19" ht="15.75" customHeight="1" x14ac:dyDescent="0.2">
      <c r="E578" s="76"/>
      <c r="I578" s="77"/>
      <c r="K578" s="76"/>
      <c r="L578" s="76"/>
      <c r="O578" s="76"/>
      <c r="P578" s="76"/>
      <c r="Q578" s="76"/>
      <c r="R578" s="76"/>
      <c r="S578" s="72"/>
    </row>
    <row r="579" spans="5:19" ht="15.75" customHeight="1" x14ac:dyDescent="0.2">
      <c r="E579" s="76"/>
      <c r="I579" s="77"/>
      <c r="K579" s="76"/>
      <c r="L579" s="76"/>
      <c r="O579" s="76"/>
      <c r="P579" s="76"/>
      <c r="Q579" s="76"/>
      <c r="R579" s="76"/>
      <c r="S579" s="72"/>
    </row>
    <row r="580" spans="5:19" ht="15.75" customHeight="1" x14ac:dyDescent="0.2">
      <c r="E580" s="76"/>
      <c r="I580" s="77"/>
      <c r="K580" s="76"/>
      <c r="L580" s="76"/>
      <c r="O580" s="76"/>
      <c r="P580" s="76"/>
      <c r="Q580" s="76"/>
      <c r="R580" s="76"/>
      <c r="S580" s="72"/>
    </row>
    <row r="581" spans="5:19" ht="15.75" customHeight="1" x14ac:dyDescent="0.2">
      <c r="E581" s="76"/>
      <c r="I581" s="77"/>
      <c r="K581" s="76"/>
      <c r="L581" s="76"/>
      <c r="O581" s="76"/>
      <c r="P581" s="76"/>
      <c r="Q581" s="76"/>
      <c r="R581" s="76"/>
      <c r="S581" s="72"/>
    </row>
    <row r="582" spans="5:19" ht="15.75" customHeight="1" x14ac:dyDescent="0.2">
      <c r="E582" s="76"/>
      <c r="I582" s="77"/>
      <c r="K582" s="76"/>
      <c r="L582" s="76"/>
      <c r="O582" s="76"/>
      <c r="P582" s="76"/>
      <c r="Q582" s="76"/>
      <c r="R582" s="76"/>
      <c r="S582" s="72"/>
    </row>
    <row r="583" spans="5:19" ht="15.75" customHeight="1" x14ac:dyDescent="0.2">
      <c r="E583" s="76"/>
      <c r="I583" s="77"/>
      <c r="K583" s="76"/>
      <c r="L583" s="76"/>
      <c r="O583" s="76"/>
      <c r="P583" s="76"/>
      <c r="Q583" s="76"/>
      <c r="R583" s="76"/>
      <c r="S583" s="72"/>
    </row>
    <row r="584" spans="5:19" ht="15.75" customHeight="1" x14ac:dyDescent="0.2">
      <c r="E584" s="76"/>
      <c r="I584" s="77"/>
      <c r="K584" s="76"/>
      <c r="L584" s="76"/>
      <c r="O584" s="76"/>
      <c r="P584" s="76"/>
      <c r="Q584" s="76"/>
      <c r="R584" s="76"/>
      <c r="S584" s="72"/>
    </row>
    <row r="585" spans="5:19" ht="15.75" customHeight="1" x14ac:dyDescent="0.2">
      <c r="E585" s="76"/>
      <c r="I585" s="77"/>
      <c r="K585" s="76"/>
      <c r="L585" s="76"/>
      <c r="O585" s="76"/>
      <c r="P585" s="76"/>
      <c r="Q585" s="76"/>
      <c r="R585" s="76"/>
      <c r="S585" s="72"/>
    </row>
    <row r="586" spans="5:19" ht="15.75" customHeight="1" x14ac:dyDescent="0.2">
      <c r="E586" s="76"/>
      <c r="I586" s="77"/>
      <c r="K586" s="76"/>
      <c r="L586" s="76"/>
      <c r="O586" s="76"/>
      <c r="P586" s="76"/>
      <c r="Q586" s="76"/>
      <c r="R586" s="76"/>
      <c r="S586" s="72"/>
    </row>
    <row r="587" spans="5:19" ht="15.75" customHeight="1" x14ac:dyDescent="0.2">
      <c r="E587" s="76"/>
      <c r="I587" s="77"/>
      <c r="K587" s="76"/>
      <c r="L587" s="76"/>
      <c r="O587" s="76"/>
      <c r="P587" s="76"/>
      <c r="Q587" s="76"/>
      <c r="R587" s="76"/>
      <c r="S587" s="72"/>
    </row>
    <row r="588" spans="5:19" ht="15.75" customHeight="1" x14ac:dyDescent="0.2">
      <c r="E588" s="76"/>
      <c r="I588" s="77"/>
      <c r="K588" s="76"/>
      <c r="L588" s="76"/>
      <c r="O588" s="76"/>
      <c r="P588" s="76"/>
      <c r="Q588" s="76"/>
      <c r="R588" s="76"/>
      <c r="S588" s="72"/>
    </row>
    <row r="589" spans="5:19" ht="15.75" customHeight="1" x14ac:dyDescent="0.2">
      <c r="E589" s="76"/>
      <c r="I589" s="77"/>
      <c r="K589" s="76"/>
      <c r="L589" s="76"/>
      <c r="O589" s="76"/>
      <c r="P589" s="76"/>
      <c r="Q589" s="76"/>
      <c r="R589" s="76"/>
      <c r="S589" s="72"/>
    </row>
    <row r="590" spans="5:19" ht="15.75" customHeight="1" x14ac:dyDescent="0.2">
      <c r="E590" s="76"/>
      <c r="I590" s="77"/>
      <c r="K590" s="76"/>
      <c r="L590" s="76"/>
      <c r="O590" s="76"/>
      <c r="P590" s="76"/>
      <c r="Q590" s="76"/>
      <c r="R590" s="76"/>
      <c r="S590" s="72"/>
    </row>
    <row r="591" spans="5:19" ht="15.75" customHeight="1" x14ac:dyDescent="0.2">
      <c r="E591" s="76"/>
      <c r="I591" s="77"/>
      <c r="K591" s="76"/>
      <c r="L591" s="76"/>
      <c r="O591" s="76"/>
      <c r="P591" s="76"/>
      <c r="Q591" s="76"/>
      <c r="R591" s="76"/>
      <c r="S591" s="72"/>
    </row>
    <row r="592" spans="5:19" ht="15.75" customHeight="1" x14ac:dyDescent="0.2">
      <c r="E592" s="76"/>
      <c r="I592" s="77"/>
      <c r="K592" s="76"/>
      <c r="L592" s="76"/>
      <c r="O592" s="76"/>
      <c r="P592" s="76"/>
      <c r="Q592" s="76"/>
      <c r="R592" s="76"/>
      <c r="S592" s="72"/>
    </row>
    <row r="593" spans="5:19" ht="15.75" customHeight="1" x14ac:dyDescent="0.2">
      <c r="E593" s="76"/>
      <c r="I593" s="77"/>
      <c r="K593" s="76"/>
      <c r="L593" s="76"/>
      <c r="O593" s="76"/>
      <c r="P593" s="76"/>
      <c r="Q593" s="76"/>
      <c r="R593" s="76"/>
      <c r="S593" s="72"/>
    </row>
    <row r="594" spans="5:19" ht="15.75" customHeight="1" x14ac:dyDescent="0.2">
      <c r="E594" s="76"/>
      <c r="I594" s="77"/>
      <c r="K594" s="76"/>
      <c r="L594" s="76"/>
      <c r="O594" s="76"/>
      <c r="P594" s="76"/>
      <c r="Q594" s="76"/>
      <c r="R594" s="76"/>
      <c r="S594" s="72"/>
    </row>
    <row r="595" spans="5:19" ht="15.75" customHeight="1" x14ac:dyDescent="0.2">
      <c r="E595" s="76"/>
      <c r="I595" s="77"/>
      <c r="K595" s="76"/>
      <c r="L595" s="76"/>
      <c r="O595" s="76"/>
      <c r="P595" s="76"/>
      <c r="Q595" s="76"/>
      <c r="R595" s="76"/>
      <c r="S595" s="72"/>
    </row>
    <row r="596" spans="5:19" ht="15.75" customHeight="1" x14ac:dyDescent="0.2">
      <c r="E596" s="76"/>
      <c r="I596" s="77"/>
      <c r="K596" s="76"/>
      <c r="L596" s="76"/>
      <c r="O596" s="76"/>
      <c r="P596" s="76"/>
      <c r="Q596" s="76"/>
      <c r="R596" s="76"/>
      <c r="S596" s="72"/>
    </row>
    <row r="597" spans="5:19" ht="15.75" customHeight="1" x14ac:dyDescent="0.2">
      <c r="E597" s="76"/>
      <c r="I597" s="77"/>
      <c r="K597" s="76"/>
      <c r="L597" s="76"/>
      <c r="O597" s="76"/>
      <c r="P597" s="76"/>
      <c r="Q597" s="76"/>
      <c r="R597" s="76"/>
      <c r="S597" s="72"/>
    </row>
    <row r="598" spans="5:19" ht="15.75" customHeight="1" x14ac:dyDescent="0.2">
      <c r="E598" s="76"/>
      <c r="I598" s="77"/>
      <c r="K598" s="76"/>
      <c r="L598" s="76"/>
      <c r="O598" s="76"/>
      <c r="P598" s="76"/>
      <c r="Q598" s="76"/>
      <c r="R598" s="76"/>
      <c r="S598" s="72"/>
    </row>
    <row r="599" spans="5:19" ht="15.75" customHeight="1" x14ac:dyDescent="0.2">
      <c r="E599" s="76"/>
      <c r="I599" s="77"/>
      <c r="K599" s="76"/>
      <c r="L599" s="76"/>
      <c r="O599" s="76"/>
      <c r="P599" s="76"/>
      <c r="Q599" s="76"/>
      <c r="R599" s="76"/>
      <c r="S599" s="72"/>
    </row>
    <row r="600" spans="5:19" ht="15.75" customHeight="1" x14ac:dyDescent="0.2">
      <c r="E600" s="76"/>
      <c r="I600" s="77"/>
      <c r="K600" s="76"/>
      <c r="L600" s="76"/>
      <c r="O600" s="76"/>
      <c r="P600" s="76"/>
      <c r="Q600" s="76"/>
      <c r="R600" s="76"/>
      <c r="S600" s="72"/>
    </row>
    <row r="601" spans="5:19" ht="15.75" customHeight="1" x14ac:dyDescent="0.2">
      <c r="E601" s="76"/>
      <c r="I601" s="77"/>
      <c r="K601" s="76"/>
      <c r="L601" s="76"/>
      <c r="O601" s="76"/>
      <c r="P601" s="76"/>
      <c r="Q601" s="76"/>
      <c r="R601" s="76"/>
      <c r="S601" s="72"/>
    </row>
    <row r="602" spans="5:19" ht="15.75" customHeight="1" x14ac:dyDescent="0.2">
      <c r="E602" s="76"/>
      <c r="I602" s="77"/>
      <c r="K602" s="76"/>
      <c r="L602" s="76"/>
      <c r="O602" s="76"/>
      <c r="P602" s="76"/>
      <c r="Q602" s="76"/>
      <c r="R602" s="76"/>
      <c r="S602" s="72"/>
    </row>
    <row r="603" spans="5:19" ht="15.75" customHeight="1" x14ac:dyDescent="0.2">
      <c r="E603" s="76"/>
      <c r="I603" s="77"/>
      <c r="K603" s="76"/>
      <c r="L603" s="76"/>
      <c r="O603" s="76"/>
      <c r="P603" s="76"/>
      <c r="Q603" s="76"/>
      <c r="R603" s="76"/>
      <c r="S603" s="72"/>
    </row>
    <row r="604" spans="5:19" ht="15.75" customHeight="1" x14ac:dyDescent="0.2">
      <c r="E604" s="76"/>
      <c r="I604" s="77"/>
      <c r="K604" s="76"/>
      <c r="L604" s="76"/>
      <c r="O604" s="76"/>
      <c r="P604" s="76"/>
      <c r="Q604" s="76"/>
      <c r="R604" s="76"/>
      <c r="S604" s="72"/>
    </row>
    <row r="605" spans="5:19" ht="15.75" customHeight="1" x14ac:dyDescent="0.2">
      <c r="E605" s="76"/>
      <c r="I605" s="77"/>
      <c r="K605" s="76"/>
      <c r="L605" s="76"/>
      <c r="O605" s="76"/>
      <c r="P605" s="76"/>
      <c r="Q605" s="76"/>
      <c r="R605" s="76"/>
      <c r="S605" s="72"/>
    </row>
    <row r="606" spans="5:19" ht="15.75" customHeight="1" x14ac:dyDescent="0.2">
      <c r="E606" s="76"/>
      <c r="I606" s="77"/>
      <c r="K606" s="76"/>
      <c r="L606" s="76"/>
      <c r="O606" s="76"/>
      <c r="P606" s="76"/>
      <c r="Q606" s="76"/>
      <c r="R606" s="76"/>
      <c r="S606" s="72"/>
    </row>
    <row r="607" spans="5:19" ht="15.75" customHeight="1" x14ac:dyDescent="0.2">
      <c r="E607" s="76"/>
      <c r="I607" s="77"/>
      <c r="K607" s="76"/>
      <c r="L607" s="76"/>
      <c r="O607" s="76"/>
      <c r="P607" s="76"/>
      <c r="Q607" s="76"/>
      <c r="R607" s="76"/>
      <c r="S607" s="72"/>
    </row>
    <row r="608" spans="5:19" ht="15.75" customHeight="1" x14ac:dyDescent="0.2">
      <c r="E608" s="76"/>
      <c r="I608" s="77"/>
      <c r="K608" s="76"/>
      <c r="L608" s="76"/>
      <c r="O608" s="76"/>
      <c r="P608" s="76"/>
      <c r="Q608" s="76"/>
      <c r="R608" s="76"/>
      <c r="S608" s="72"/>
    </row>
    <row r="609" spans="5:19" ht="15.75" customHeight="1" x14ac:dyDescent="0.2">
      <c r="E609" s="76"/>
      <c r="I609" s="77"/>
      <c r="K609" s="76"/>
      <c r="L609" s="76"/>
      <c r="O609" s="76"/>
      <c r="P609" s="76"/>
      <c r="Q609" s="76"/>
      <c r="R609" s="76"/>
      <c r="S609" s="72"/>
    </row>
    <row r="610" spans="5:19" ht="15.75" customHeight="1" x14ac:dyDescent="0.2">
      <c r="E610" s="76"/>
      <c r="I610" s="77"/>
      <c r="K610" s="76"/>
      <c r="L610" s="76"/>
      <c r="O610" s="76"/>
      <c r="P610" s="76"/>
      <c r="Q610" s="76"/>
      <c r="R610" s="76"/>
      <c r="S610" s="72"/>
    </row>
    <row r="611" spans="5:19" ht="15.75" customHeight="1" x14ac:dyDescent="0.2">
      <c r="E611" s="76"/>
      <c r="I611" s="77"/>
      <c r="K611" s="76"/>
      <c r="L611" s="76"/>
      <c r="O611" s="76"/>
      <c r="P611" s="76"/>
      <c r="Q611" s="76"/>
      <c r="R611" s="76"/>
      <c r="S611" s="72"/>
    </row>
    <row r="612" spans="5:19" ht="15.75" customHeight="1" x14ac:dyDescent="0.2">
      <c r="E612" s="76"/>
      <c r="I612" s="77"/>
      <c r="K612" s="76"/>
      <c r="L612" s="76"/>
      <c r="O612" s="76"/>
      <c r="P612" s="76"/>
      <c r="Q612" s="76"/>
      <c r="R612" s="76"/>
      <c r="S612" s="72"/>
    </row>
    <row r="613" spans="5:19" ht="15.75" customHeight="1" x14ac:dyDescent="0.2">
      <c r="E613" s="76"/>
      <c r="I613" s="77"/>
      <c r="K613" s="76"/>
      <c r="L613" s="76"/>
      <c r="O613" s="76"/>
      <c r="P613" s="76"/>
      <c r="Q613" s="76"/>
      <c r="R613" s="76"/>
      <c r="S613" s="72"/>
    </row>
    <row r="614" spans="5:19" ht="15.75" customHeight="1" x14ac:dyDescent="0.2">
      <c r="E614" s="76"/>
      <c r="I614" s="77"/>
      <c r="K614" s="76"/>
      <c r="L614" s="76"/>
      <c r="O614" s="76"/>
      <c r="P614" s="76"/>
      <c r="Q614" s="76"/>
      <c r="R614" s="76"/>
      <c r="S614" s="72"/>
    </row>
    <row r="615" spans="5:19" ht="15.75" customHeight="1" x14ac:dyDescent="0.2">
      <c r="E615" s="76"/>
      <c r="I615" s="77"/>
      <c r="K615" s="76"/>
      <c r="L615" s="76"/>
      <c r="O615" s="76"/>
      <c r="P615" s="76"/>
      <c r="Q615" s="76"/>
      <c r="R615" s="76"/>
      <c r="S615" s="72"/>
    </row>
    <row r="616" spans="5:19" ht="15.75" customHeight="1" x14ac:dyDescent="0.2">
      <c r="E616" s="76"/>
      <c r="I616" s="77"/>
      <c r="K616" s="76"/>
      <c r="L616" s="76"/>
      <c r="O616" s="76"/>
      <c r="P616" s="76"/>
      <c r="Q616" s="76"/>
      <c r="R616" s="76"/>
      <c r="S616" s="72"/>
    </row>
    <row r="617" spans="5:19" ht="15.75" customHeight="1" x14ac:dyDescent="0.2">
      <c r="E617" s="76"/>
      <c r="I617" s="77"/>
      <c r="K617" s="76"/>
      <c r="L617" s="76"/>
      <c r="O617" s="76"/>
      <c r="P617" s="76"/>
      <c r="Q617" s="76"/>
      <c r="R617" s="76"/>
      <c r="S617" s="72"/>
    </row>
    <row r="618" spans="5:19" ht="15.75" customHeight="1" x14ac:dyDescent="0.2">
      <c r="E618" s="76"/>
      <c r="I618" s="77"/>
      <c r="K618" s="76"/>
      <c r="L618" s="76"/>
      <c r="O618" s="76"/>
      <c r="P618" s="76"/>
      <c r="Q618" s="76"/>
      <c r="R618" s="76"/>
      <c r="S618" s="72"/>
    </row>
    <row r="619" spans="5:19" ht="15.75" customHeight="1" x14ac:dyDescent="0.2">
      <c r="E619" s="76"/>
      <c r="I619" s="77"/>
      <c r="K619" s="76"/>
      <c r="L619" s="76"/>
      <c r="O619" s="76"/>
      <c r="P619" s="76"/>
      <c r="Q619" s="76"/>
      <c r="R619" s="76"/>
      <c r="S619" s="72"/>
    </row>
    <row r="620" spans="5:19" ht="15.75" customHeight="1" x14ac:dyDescent="0.2">
      <c r="E620" s="76"/>
      <c r="I620" s="77"/>
      <c r="K620" s="76"/>
      <c r="L620" s="76"/>
      <c r="O620" s="76"/>
      <c r="P620" s="76"/>
      <c r="Q620" s="76"/>
      <c r="R620" s="76"/>
      <c r="S620" s="72"/>
    </row>
    <row r="621" spans="5:19" ht="15.75" customHeight="1" x14ac:dyDescent="0.2">
      <c r="E621" s="76"/>
      <c r="I621" s="77"/>
      <c r="K621" s="76"/>
      <c r="L621" s="76"/>
      <c r="O621" s="76"/>
      <c r="P621" s="76"/>
      <c r="Q621" s="76"/>
      <c r="R621" s="76"/>
      <c r="S621" s="72"/>
    </row>
    <row r="622" spans="5:19" ht="15.75" customHeight="1" x14ac:dyDescent="0.2">
      <c r="E622" s="76"/>
      <c r="I622" s="77"/>
      <c r="K622" s="76"/>
      <c r="L622" s="76"/>
      <c r="O622" s="76"/>
      <c r="P622" s="76"/>
      <c r="Q622" s="76"/>
      <c r="R622" s="76"/>
      <c r="S622" s="72"/>
    </row>
    <row r="623" spans="5:19" ht="15.75" customHeight="1" x14ac:dyDescent="0.2">
      <c r="E623" s="76"/>
      <c r="I623" s="77"/>
      <c r="K623" s="76"/>
      <c r="L623" s="76"/>
      <c r="O623" s="76"/>
      <c r="P623" s="76"/>
      <c r="Q623" s="76"/>
      <c r="R623" s="76"/>
      <c r="S623" s="72"/>
    </row>
    <row r="624" spans="5:19" ht="15.75" customHeight="1" x14ac:dyDescent="0.2">
      <c r="E624" s="76"/>
      <c r="I624" s="77"/>
      <c r="K624" s="76"/>
      <c r="L624" s="76"/>
      <c r="O624" s="76"/>
      <c r="P624" s="76"/>
      <c r="Q624" s="76"/>
      <c r="R624" s="76"/>
      <c r="S624" s="72"/>
    </row>
    <row r="625" spans="5:19" ht="15.75" customHeight="1" x14ac:dyDescent="0.2">
      <c r="E625" s="76"/>
      <c r="I625" s="77"/>
      <c r="K625" s="76"/>
      <c r="L625" s="76"/>
      <c r="O625" s="76"/>
      <c r="P625" s="76"/>
      <c r="Q625" s="76"/>
      <c r="R625" s="76"/>
      <c r="S625" s="72"/>
    </row>
    <row r="626" spans="5:19" ht="15.75" customHeight="1" x14ac:dyDescent="0.2">
      <c r="E626" s="76"/>
      <c r="I626" s="77"/>
      <c r="K626" s="76"/>
      <c r="L626" s="76"/>
      <c r="O626" s="76"/>
      <c r="P626" s="76"/>
      <c r="Q626" s="76"/>
      <c r="R626" s="76"/>
      <c r="S626" s="72"/>
    </row>
    <row r="627" spans="5:19" ht="15.75" customHeight="1" x14ac:dyDescent="0.2">
      <c r="E627" s="76"/>
      <c r="I627" s="77"/>
      <c r="K627" s="76"/>
      <c r="L627" s="76"/>
      <c r="O627" s="76"/>
      <c r="P627" s="76"/>
      <c r="Q627" s="76"/>
      <c r="R627" s="76"/>
      <c r="S627" s="72"/>
    </row>
    <row r="628" spans="5:19" ht="15.75" customHeight="1" x14ac:dyDescent="0.2">
      <c r="E628" s="76"/>
      <c r="I628" s="77"/>
      <c r="K628" s="76"/>
      <c r="L628" s="76"/>
      <c r="O628" s="76"/>
      <c r="P628" s="76"/>
      <c r="Q628" s="76"/>
      <c r="R628" s="76"/>
      <c r="S628" s="72"/>
    </row>
    <row r="629" spans="5:19" ht="15.75" customHeight="1" x14ac:dyDescent="0.2">
      <c r="E629" s="76"/>
      <c r="I629" s="77"/>
      <c r="K629" s="76"/>
      <c r="L629" s="76"/>
      <c r="O629" s="76"/>
      <c r="P629" s="76"/>
      <c r="Q629" s="76"/>
      <c r="R629" s="76"/>
      <c r="S629" s="72"/>
    </row>
    <row r="630" spans="5:19" ht="15.75" customHeight="1" x14ac:dyDescent="0.2">
      <c r="E630" s="76"/>
      <c r="I630" s="77"/>
      <c r="K630" s="76"/>
      <c r="L630" s="76"/>
      <c r="O630" s="76"/>
      <c r="P630" s="76"/>
      <c r="Q630" s="76"/>
      <c r="R630" s="76"/>
      <c r="S630" s="72"/>
    </row>
    <row r="631" spans="5:19" ht="15.75" customHeight="1" x14ac:dyDescent="0.2">
      <c r="E631" s="76"/>
      <c r="I631" s="77"/>
      <c r="K631" s="76"/>
      <c r="L631" s="76"/>
      <c r="O631" s="76"/>
      <c r="P631" s="76"/>
      <c r="Q631" s="76"/>
      <c r="R631" s="76"/>
      <c r="S631" s="72"/>
    </row>
    <row r="632" spans="5:19" ht="15.75" customHeight="1" x14ac:dyDescent="0.2">
      <c r="E632" s="76"/>
      <c r="I632" s="77"/>
      <c r="K632" s="76"/>
      <c r="L632" s="76"/>
      <c r="O632" s="76"/>
      <c r="P632" s="76"/>
      <c r="Q632" s="76"/>
      <c r="R632" s="76"/>
      <c r="S632" s="72"/>
    </row>
    <row r="633" spans="5:19" ht="15.75" customHeight="1" x14ac:dyDescent="0.2">
      <c r="E633" s="76"/>
      <c r="I633" s="77"/>
      <c r="K633" s="76"/>
      <c r="L633" s="76"/>
      <c r="O633" s="76"/>
      <c r="P633" s="76"/>
      <c r="Q633" s="76"/>
      <c r="R633" s="76"/>
      <c r="S633" s="72"/>
    </row>
    <row r="634" spans="5:19" ht="15.75" customHeight="1" x14ac:dyDescent="0.2">
      <c r="E634" s="76"/>
      <c r="I634" s="77"/>
      <c r="K634" s="76"/>
      <c r="L634" s="76"/>
      <c r="O634" s="76"/>
      <c r="P634" s="76"/>
      <c r="Q634" s="76"/>
      <c r="R634" s="76"/>
      <c r="S634" s="72"/>
    </row>
    <row r="635" spans="5:19" ht="15.75" customHeight="1" x14ac:dyDescent="0.2">
      <c r="E635" s="76"/>
      <c r="I635" s="77"/>
      <c r="K635" s="76"/>
      <c r="L635" s="76"/>
      <c r="O635" s="76"/>
      <c r="P635" s="76"/>
      <c r="Q635" s="76"/>
      <c r="R635" s="76"/>
      <c r="S635" s="72"/>
    </row>
    <row r="636" spans="5:19" ht="15.75" customHeight="1" x14ac:dyDescent="0.2">
      <c r="E636" s="76"/>
      <c r="I636" s="77"/>
      <c r="K636" s="76"/>
      <c r="L636" s="76"/>
      <c r="O636" s="76"/>
      <c r="P636" s="76"/>
      <c r="Q636" s="76"/>
      <c r="R636" s="76"/>
      <c r="S636" s="72"/>
    </row>
    <row r="637" spans="5:19" ht="15.75" customHeight="1" x14ac:dyDescent="0.2">
      <c r="E637" s="76"/>
      <c r="I637" s="77"/>
      <c r="K637" s="76"/>
      <c r="L637" s="76"/>
      <c r="O637" s="76"/>
      <c r="P637" s="76"/>
      <c r="Q637" s="76"/>
      <c r="R637" s="76"/>
      <c r="S637" s="72"/>
    </row>
    <row r="638" spans="5:19" ht="15.75" customHeight="1" x14ac:dyDescent="0.2">
      <c r="E638" s="76"/>
      <c r="I638" s="77"/>
      <c r="K638" s="76"/>
      <c r="L638" s="76"/>
      <c r="O638" s="76"/>
      <c r="P638" s="76"/>
      <c r="Q638" s="76"/>
      <c r="R638" s="76"/>
      <c r="S638" s="72"/>
    </row>
    <row r="639" spans="5:19" ht="15.75" customHeight="1" x14ac:dyDescent="0.2">
      <c r="E639" s="76"/>
      <c r="I639" s="77"/>
      <c r="K639" s="76"/>
      <c r="L639" s="76"/>
      <c r="O639" s="76"/>
      <c r="P639" s="76"/>
      <c r="Q639" s="76"/>
      <c r="R639" s="76"/>
      <c r="S639" s="72"/>
    </row>
    <row r="640" spans="5:19" ht="15.75" customHeight="1" x14ac:dyDescent="0.2">
      <c r="E640" s="76"/>
      <c r="I640" s="77"/>
      <c r="K640" s="76"/>
      <c r="L640" s="76"/>
      <c r="O640" s="76"/>
      <c r="P640" s="76"/>
      <c r="Q640" s="76"/>
      <c r="R640" s="76"/>
      <c r="S640" s="72"/>
    </row>
    <row r="641" spans="5:19" ht="15.75" customHeight="1" x14ac:dyDescent="0.2">
      <c r="E641" s="76"/>
      <c r="I641" s="77"/>
      <c r="K641" s="76"/>
      <c r="L641" s="76"/>
      <c r="O641" s="76"/>
      <c r="P641" s="76"/>
      <c r="Q641" s="76"/>
      <c r="R641" s="76"/>
      <c r="S641" s="72"/>
    </row>
    <row r="642" spans="5:19" ht="15.75" customHeight="1" x14ac:dyDescent="0.2">
      <c r="E642" s="76"/>
      <c r="I642" s="77"/>
      <c r="K642" s="76"/>
      <c r="L642" s="76"/>
      <c r="O642" s="76"/>
      <c r="P642" s="76"/>
      <c r="Q642" s="76"/>
      <c r="R642" s="76"/>
      <c r="S642" s="72"/>
    </row>
    <row r="643" spans="5:19" ht="15.75" customHeight="1" x14ac:dyDescent="0.2">
      <c r="E643" s="76"/>
      <c r="I643" s="77"/>
      <c r="K643" s="76"/>
      <c r="L643" s="76"/>
      <c r="O643" s="76"/>
      <c r="P643" s="76"/>
      <c r="Q643" s="76"/>
      <c r="R643" s="76"/>
      <c r="S643" s="72"/>
    </row>
    <row r="644" spans="5:19" ht="15.75" customHeight="1" x14ac:dyDescent="0.2">
      <c r="E644" s="76"/>
      <c r="I644" s="77"/>
      <c r="K644" s="76"/>
      <c r="L644" s="76"/>
      <c r="O644" s="76"/>
      <c r="P644" s="76"/>
      <c r="Q644" s="76"/>
      <c r="R644" s="76"/>
      <c r="S644" s="72"/>
    </row>
    <row r="645" spans="5:19" ht="15.75" customHeight="1" x14ac:dyDescent="0.2">
      <c r="E645" s="76"/>
      <c r="I645" s="77"/>
      <c r="K645" s="76"/>
      <c r="L645" s="76"/>
      <c r="O645" s="76"/>
      <c r="P645" s="76"/>
      <c r="Q645" s="76"/>
      <c r="R645" s="76"/>
      <c r="S645" s="72"/>
    </row>
    <row r="646" spans="5:19" ht="15.75" customHeight="1" x14ac:dyDescent="0.2">
      <c r="E646" s="76"/>
      <c r="I646" s="77"/>
      <c r="K646" s="76"/>
      <c r="L646" s="76"/>
      <c r="O646" s="76"/>
      <c r="P646" s="76"/>
      <c r="Q646" s="76"/>
      <c r="R646" s="76"/>
      <c r="S646" s="72"/>
    </row>
    <row r="647" spans="5:19" ht="15.75" customHeight="1" x14ac:dyDescent="0.2">
      <c r="E647" s="76"/>
      <c r="I647" s="77"/>
      <c r="K647" s="76"/>
      <c r="L647" s="76"/>
      <c r="O647" s="76"/>
      <c r="P647" s="76"/>
      <c r="Q647" s="76"/>
      <c r="R647" s="76"/>
      <c r="S647" s="72"/>
    </row>
    <row r="648" spans="5:19" ht="15.75" customHeight="1" x14ac:dyDescent="0.2">
      <c r="E648" s="76"/>
      <c r="I648" s="77"/>
      <c r="K648" s="76"/>
      <c r="L648" s="76"/>
      <c r="O648" s="76"/>
      <c r="P648" s="76"/>
      <c r="Q648" s="76"/>
      <c r="R648" s="76"/>
      <c r="S648" s="72"/>
    </row>
    <row r="649" spans="5:19" ht="15.75" customHeight="1" x14ac:dyDescent="0.2">
      <c r="E649" s="76"/>
      <c r="I649" s="77"/>
      <c r="K649" s="76"/>
      <c r="L649" s="76"/>
      <c r="O649" s="76"/>
      <c r="P649" s="76"/>
      <c r="Q649" s="76"/>
      <c r="R649" s="76"/>
      <c r="S649" s="72"/>
    </row>
    <row r="650" spans="5:19" ht="15.75" customHeight="1" x14ac:dyDescent="0.2">
      <c r="E650" s="76"/>
      <c r="I650" s="77"/>
      <c r="K650" s="76"/>
      <c r="L650" s="76"/>
      <c r="O650" s="76"/>
      <c r="P650" s="76"/>
      <c r="Q650" s="76"/>
      <c r="R650" s="76"/>
      <c r="S650" s="72"/>
    </row>
    <row r="651" spans="5:19" ht="15.75" customHeight="1" x14ac:dyDescent="0.2">
      <c r="E651" s="76"/>
      <c r="I651" s="77"/>
      <c r="K651" s="76"/>
      <c r="L651" s="76"/>
      <c r="O651" s="76"/>
      <c r="P651" s="76"/>
      <c r="Q651" s="76"/>
      <c r="R651" s="76"/>
      <c r="S651" s="72"/>
    </row>
    <row r="652" spans="5:19" ht="15.75" customHeight="1" x14ac:dyDescent="0.2">
      <c r="E652" s="76"/>
      <c r="I652" s="77"/>
      <c r="K652" s="76"/>
      <c r="L652" s="76"/>
      <c r="O652" s="76"/>
      <c r="P652" s="76"/>
      <c r="Q652" s="76"/>
      <c r="R652" s="76"/>
      <c r="S652" s="72"/>
    </row>
    <row r="653" spans="5:19" ht="15.75" customHeight="1" x14ac:dyDescent="0.2">
      <c r="E653" s="76"/>
      <c r="I653" s="77"/>
      <c r="K653" s="76"/>
      <c r="L653" s="76"/>
      <c r="O653" s="76"/>
      <c r="P653" s="76"/>
      <c r="Q653" s="76"/>
      <c r="R653" s="76"/>
      <c r="S653" s="72"/>
    </row>
    <row r="654" spans="5:19" ht="15.75" customHeight="1" x14ac:dyDescent="0.2">
      <c r="E654" s="76"/>
      <c r="I654" s="77"/>
      <c r="K654" s="76"/>
      <c r="L654" s="76"/>
      <c r="O654" s="76"/>
      <c r="P654" s="76"/>
      <c r="Q654" s="76"/>
      <c r="R654" s="76"/>
      <c r="S654" s="72"/>
    </row>
    <row r="655" spans="5:19" ht="15.75" customHeight="1" x14ac:dyDescent="0.2">
      <c r="E655" s="76"/>
      <c r="I655" s="77"/>
      <c r="K655" s="76"/>
      <c r="L655" s="76"/>
      <c r="O655" s="76"/>
      <c r="P655" s="76"/>
      <c r="Q655" s="76"/>
      <c r="R655" s="76"/>
      <c r="S655" s="72"/>
    </row>
    <row r="656" spans="5:19" ht="15.75" customHeight="1" x14ac:dyDescent="0.2">
      <c r="E656" s="76"/>
      <c r="I656" s="77"/>
      <c r="K656" s="76"/>
      <c r="L656" s="76"/>
      <c r="O656" s="76"/>
      <c r="P656" s="76"/>
      <c r="Q656" s="76"/>
      <c r="R656" s="76"/>
      <c r="S656" s="72"/>
    </row>
    <row r="657" spans="5:19" ht="15.75" customHeight="1" x14ac:dyDescent="0.2">
      <c r="E657" s="76"/>
      <c r="I657" s="77"/>
      <c r="K657" s="76"/>
      <c r="L657" s="76"/>
      <c r="O657" s="76"/>
      <c r="P657" s="76"/>
      <c r="Q657" s="76"/>
      <c r="R657" s="76"/>
      <c r="S657" s="72"/>
    </row>
    <row r="658" spans="5:19" ht="15.75" customHeight="1" x14ac:dyDescent="0.2">
      <c r="E658" s="76"/>
      <c r="I658" s="77"/>
      <c r="K658" s="76"/>
      <c r="L658" s="76"/>
      <c r="O658" s="76"/>
      <c r="P658" s="76"/>
      <c r="Q658" s="76"/>
      <c r="R658" s="76"/>
      <c r="S658" s="72"/>
    </row>
    <row r="659" spans="5:19" ht="15.75" customHeight="1" x14ac:dyDescent="0.2">
      <c r="E659" s="76"/>
      <c r="I659" s="77"/>
      <c r="K659" s="76"/>
      <c r="L659" s="76"/>
      <c r="O659" s="76"/>
      <c r="P659" s="76"/>
      <c r="Q659" s="76"/>
      <c r="R659" s="76"/>
      <c r="S659" s="72"/>
    </row>
    <row r="660" spans="5:19" ht="15.75" customHeight="1" x14ac:dyDescent="0.2">
      <c r="E660" s="76"/>
      <c r="I660" s="77"/>
      <c r="K660" s="76"/>
      <c r="L660" s="76"/>
      <c r="O660" s="76"/>
      <c r="P660" s="76"/>
      <c r="Q660" s="76"/>
      <c r="R660" s="76"/>
      <c r="S660" s="72"/>
    </row>
    <row r="661" spans="5:19" ht="15.75" customHeight="1" x14ac:dyDescent="0.2">
      <c r="E661" s="76"/>
      <c r="I661" s="77"/>
      <c r="K661" s="76"/>
      <c r="L661" s="76"/>
      <c r="O661" s="76"/>
      <c r="P661" s="76"/>
      <c r="Q661" s="76"/>
      <c r="R661" s="76"/>
      <c r="S661" s="72"/>
    </row>
    <row r="662" spans="5:19" ht="15.75" customHeight="1" x14ac:dyDescent="0.2">
      <c r="E662" s="76"/>
      <c r="I662" s="77"/>
      <c r="K662" s="76"/>
      <c r="L662" s="76"/>
      <c r="O662" s="76"/>
      <c r="P662" s="76"/>
      <c r="Q662" s="76"/>
      <c r="R662" s="76"/>
      <c r="S662" s="72"/>
    </row>
    <row r="663" spans="5:19" ht="15.75" customHeight="1" x14ac:dyDescent="0.2">
      <c r="E663" s="76"/>
      <c r="I663" s="77"/>
      <c r="K663" s="76"/>
      <c r="L663" s="76"/>
      <c r="O663" s="76"/>
      <c r="P663" s="76"/>
      <c r="Q663" s="76"/>
      <c r="R663" s="76"/>
      <c r="S663" s="72"/>
    </row>
    <row r="664" spans="5:19" ht="15.75" customHeight="1" x14ac:dyDescent="0.2">
      <c r="E664" s="76"/>
      <c r="I664" s="77"/>
      <c r="K664" s="76"/>
      <c r="L664" s="76"/>
      <c r="O664" s="76"/>
      <c r="P664" s="76"/>
      <c r="Q664" s="76"/>
      <c r="R664" s="76"/>
      <c r="S664" s="72"/>
    </row>
    <row r="665" spans="5:19" ht="15.75" customHeight="1" x14ac:dyDescent="0.2">
      <c r="E665" s="76"/>
      <c r="I665" s="77"/>
      <c r="K665" s="76"/>
      <c r="L665" s="76"/>
      <c r="O665" s="76"/>
      <c r="P665" s="76"/>
      <c r="Q665" s="76"/>
      <c r="R665" s="76"/>
      <c r="S665" s="72"/>
    </row>
    <row r="666" spans="5:19" ht="15.75" customHeight="1" x14ac:dyDescent="0.2">
      <c r="E666" s="76"/>
      <c r="I666" s="77"/>
      <c r="K666" s="76"/>
      <c r="L666" s="76"/>
      <c r="O666" s="76"/>
      <c r="P666" s="76"/>
      <c r="Q666" s="76"/>
      <c r="R666" s="76"/>
      <c r="S666" s="72"/>
    </row>
    <row r="667" spans="5:19" ht="15.75" customHeight="1" x14ac:dyDescent="0.2">
      <c r="E667" s="76"/>
      <c r="I667" s="77"/>
      <c r="K667" s="76"/>
      <c r="L667" s="76"/>
      <c r="O667" s="76"/>
      <c r="P667" s="76"/>
      <c r="Q667" s="76"/>
      <c r="R667" s="76"/>
      <c r="S667" s="72"/>
    </row>
    <row r="668" spans="5:19" ht="15.75" customHeight="1" x14ac:dyDescent="0.2">
      <c r="E668" s="76"/>
      <c r="I668" s="77"/>
      <c r="K668" s="76"/>
      <c r="L668" s="76"/>
      <c r="O668" s="76"/>
      <c r="P668" s="76"/>
      <c r="Q668" s="76"/>
      <c r="R668" s="76"/>
      <c r="S668" s="72"/>
    </row>
    <row r="669" spans="5:19" ht="15.75" customHeight="1" x14ac:dyDescent="0.2">
      <c r="E669" s="76"/>
      <c r="I669" s="77"/>
      <c r="K669" s="76"/>
      <c r="L669" s="76"/>
      <c r="O669" s="76"/>
      <c r="P669" s="76"/>
      <c r="Q669" s="76"/>
      <c r="R669" s="76"/>
      <c r="S669" s="72"/>
    </row>
    <row r="670" spans="5:19" ht="15.75" customHeight="1" x14ac:dyDescent="0.2">
      <c r="E670" s="76"/>
      <c r="I670" s="77"/>
      <c r="K670" s="76"/>
      <c r="L670" s="76"/>
      <c r="O670" s="76"/>
      <c r="P670" s="76"/>
      <c r="Q670" s="76"/>
      <c r="R670" s="76"/>
      <c r="S670" s="72"/>
    </row>
    <row r="671" spans="5:19" ht="15.75" customHeight="1" x14ac:dyDescent="0.2">
      <c r="E671" s="76"/>
      <c r="I671" s="77"/>
      <c r="K671" s="76"/>
      <c r="L671" s="76"/>
      <c r="O671" s="76"/>
      <c r="P671" s="76"/>
      <c r="Q671" s="76"/>
      <c r="R671" s="76"/>
      <c r="S671" s="72"/>
    </row>
    <row r="672" spans="5:19" ht="15.75" customHeight="1" x14ac:dyDescent="0.2">
      <c r="E672" s="76"/>
      <c r="I672" s="77"/>
      <c r="K672" s="76"/>
      <c r="L672" s="76"/>
      <c r="O672" s="76"/>
      <c r="P672" s="76"/>
      <c r="Q672" s="76"/>
      <c r="R672" s="76"/>
      <c r="S672" s="72"/>
    </row>
    <row r="673" spans="5:19" ht="15.75" customHeight="1" x14ac:dyDescent="0.2">
      <c r="E673" s="76"/>
      <c r="I673" s="77"/>
      <c r="K673" s="76"/>
      <c r="L673" s="76"/>
      <c r="O673" s="76"/>
      <c r="P673" s="76"/>
      <c r="Q673" s="76"/>
      <c r="R673" s="76"/>
      <c r="S673" s="72"/>
    </row>
    <row r="674" spans="5:19" ht="15.75" customHeight="1" x14ac:dyDescent="0.2">
      <c r="E674" s="76"/>
      <c r="I674" s="77"/>
      <c r="K674" s="76"/>
      <c r="L674" s="76"/>
      <c r="O674" s="76"/>
      <c r="P674" s="76"/>
      <c r="Q674" s="76"/>
      <c r="R674" s="76"/>
      <c r="S674" s="72"/>
    </row>
    <row r="675" spans="5:19" ht="15.75" customHeight="1" x14ac:dyDescent="0.2">
      <c r="E675" s="76"/>
      <c r="I675" s="77"/>
      <c r="K675" s="76"/>
      <c r="L675" s="76"/>
      <c r="O675" s="76"/>
      <c r="P675" s="76"/>
      <c r="Q675" s="76"/>
      <c r="R675" s="76"/>
      <c r="S675" s="72"/>
    </row>
    <row r="676" spans="5:19" ht="15.75" customHeight="1" x14ac:dyDescent="0.2">
      <c r="E676" s="76"/>
      <c r="I676" s="77"/>
      <c r="K676" s="76"/>
      <c r="L676" s="76"/>
      <c r="O676" s="76"/>
      <c r="P676" s="76"/>
      <c r="Q676" s="76"/>
      <c r="R676" s="76"/>
      <c r="S676" s="72"/>
    </row>
    <row r="677" spans="5:19" ht="15.75" customHeight="1" x14ac:dyDescent="0.2">
      <c r="E677" s="76"/>
      <c r="I677" s="77"/>
      <c r="K677" s="76"/>
      <c r="L677" s="76"/>
      <c r="O677" s="76"/>
      <c r="P677" s="76"/>
      <c r="Q677" s="76"/>
      <c r="R677" s="76"/>
      <c r="S677" s="72"/>
    </row>
    <row r="678" spans="5:19" ht="15.75" customHeight="1" x14ac:dyDescent="0.2">
      <c r="E678" s="76"/>
      <c r="I678" s="77"/>
      <c r="K678" s="76"/>
      <c r="L678" s="76"/>
      <c r="O678" s="76"/>
      <c r="P678" s="76"/>
      <c r="Q678" s="76"/>
      <c r="R678" s="76"/>
      <c r="S678" s="72"/>
    </row>
    <row r="679" spans="5:19" ht="15.75" customHeight="1" x14ac:dyDescent="0.2">
      <c r="E679" s="76"/>
      <c r="I679" s="77"/>
      <c r="K679" s="76"/>
      <c r="L679" s="76"/>
      <c r="O679" s="76"/>
      <c r="P679" s="76"/>
      <c r="Q679" s="76"/>
      <c r="R679" s="76"/>
      <c r="S679" s="72"/>
    </row>
    <row r="680" spans="5:19" ht="15.75" customHeight="1" x14ac:dyDescent="0.2">
      <c r="E680" s="76"/>
      <c r="I680" s="77"/>
      <c r="K680" s="76"/>
      <c r="L680" s="76"/>
      <c r="O680" s="76"/>
      <c r="P680" s="76"/>
      <c r="Q680" s="76"/>
      <c r="R680" s="76"/>
      <c r="S680" s="72"/>
    </row>
    <row r="681" spans="5:19" ht="15.75" customHeight="1" x14ac:dyDescent="0.2">
      <c r="E681" s="76"/>
      <c r="I681" s="77"/>
      <c r="K681" s="76"/>
      <c r="L681" s="76"/>
      <c r="O681" s="76"/>
      <c r="P681" s="76"/>
      <c r="Q681" s="76"/>
      <c r="R681" s="76"/>
      <c r="S681" s="72"/>
    </row>
    <row r="682" spans="5:19" ht="15.75" customHeight="1" x14ac:dyDescent="0.2">
      <c r="E682" s="76"/>
      <c r="I682" s="77"/>
      <c r="K682" s="76"/>
      <c r="L682" s="76"/>
      <c r="O682" s="76"/>
      <c r="P682" s="76"/>
      <c r="Q682" s="76"/>
      <c r="R682" s="76"/>
      <c r="S682" s="72"/>
    </row>
    <row r="683" spans="5:19" ht="15.75" customHeight="1" x14ac:dyDescent="0.2">
      <c r="E683" s="76"/>
      <c r="I683" s="77"/>
      <c r="K683" s="76"/>
      <c r="L683" s="76"/>
      <c r="O683" s="76"/>
      <c r="P683" s="76"/>
      <c r="Q683" s="76"/>
      <c r="R683" s="76"/>
      <c r="S683" s="72"/>
    </row>
    <row r="684" spans="5:19" ht="15.75" customHeight="1" x14ac:dyDescent="0.2">
      <c r="E684" s="76"/>
      <c r="I684" s="77"/>
      <c r="K684" s="76"/>
      <c r="L684" s="76"/>
      <c r="O684" s="76"/>
      <c r="P684" s="76"/>
      <c r="Q684" s="76"/>
      <c r="R684" s="76"/>
      <c r="S684" s="72"/>
    </row>
    <row r="685" spans="5:19" ht="15.75" customHeight="1" x14ac:dyDescent="0.2">
      <c r="E685" s="76"/>
      <c r="I685" s="77"/>
      <c r="K685" s="76"/>
      <c r="L685" s="76"/>
      <c r="O685" s="76"/>
      <c r="P685" s="76"/>
      <c r="Q685" s="76"/>
      <c r="R685" s="76"/>
      <c r="S685" s="72"/>
    </row>
    <row r="686" spans="5:19" ht="15.75" customHeight="1" x14ac:dyDescent="0.2">
      <c r="E686" s="76"/>
      <c r="I686" s="77"/>
      <c r="K686" s="76"/>
      <c r="L686" s="76"/>
      <c r="O686" s="76"/>
      <c r="P686" s="76"/>
      <c r="Q686" s="76"/>
      <c r="R686" s="76"/>
      <c r="S686" s="72"/>
    </row>
    <row r="687" spans="5:19" ht="15.75" customHeight="1" x14ac:dyDescent="0.2">
      <c r="E687" s="76"/>
      <c r="I687" s="77"/>
      <c r="K687" s="76"/>
      <c r="L687" s="76"/>
      <c r="O687" s="76"/>
      <c r="P687" s="76"/>
      <c r="Q687" s="76"/>
      <c r="R687" s="76"/>
      <c r="S687" s="72"/>
    </row>
    <row r="688" spans="5:19" ht="15.75" customHeight="1" x14ac:dyDescent="0.2">
      <c r="E688" s="76"/>
      <c r="I688" s="77"/>
      <c r="K688" s="76"/>
      <c r="L688" s="76"/>
      <c r="O688" s="76"/>
      <c r="P688" s="76"/>
      <c r="Q688" s="76"/>
      <c r="R688" s="76"/>
      <c r="S688" s="72"/>
    </row>
    <row r="689" spans="5:19" ht="15.75" customHeight="1" x14ac:dyDescent="0.2">
      <c r="E689" s="76"/>
      <c r="I689" s="77"/>
      <c r="K689" s="76"/>
      <c r="L689" s="76"/>
      <c r="O689" s="76"/>
      <c r="P689" s="76"/>
      <c r="Q689" s="76"/>
      <c r="R689" s="76"/>
      <c r="S689" s="72"/>
    </row>
    <row r="690" spans="5:19" ht="15.75" customHeight="1" x14ac:dyDescent="0.2">
      <c r="E690" s="76"/>
      <c r="I690" s="77"/>
      <c r="K690" s="76"/>
      <c r="L690" s="76"/>
      <c r="O690" s="76"/>
      <c r="P690" s="76"/>
      <c r="Q690" s="76"/>
      <c r="R690" s="76"/>
      <c r="S690" s="72"/>
    </row>
    <row r="691" spans="5:19" ht="15.75" customHeight="1" x14ac:dyDescent="0.2">
      <c r="E691" s="76"/>
      <c r="I691" s="77"/>
      <c r="K691" s="76"/>
      <c r="L691" s="76"/>
      <c r="O691" s="76"/>
      <c r="P691" s="76"/>
      <c r="Q691" s="76"/>
      <c r="R691" s="76"/>
      <c r="S691" s="72"/>
    </row>
    <row r="692" spans="5:19" ht="15.75" customHeight="1" x14ac:dyDescent="0.2">
      <c r="E692" s="76"/>
      <c r="I692" s="77"/>
      <c r="K692" s="76"/>
      <c r="L692" s="76"/>
      <c r="O692" s="76"/>
      <c r="P692" s="76"/>
      <c r="Q692" s="76"/>
      <c r="R692" s="76"/>
      <c r="S692" s="72"/>
    </row>
    <row r="693" spans="5:19" ht="15.75" customHeight="1" x14ac:dyDescent="0.2">
      <c r="E693" s="76"/>
      <c r="I693" s="77"/>
      <c r="K693" s="76"/>
      <c r="L693" s="76"/>
      <c r="O693" s="76"/>
      <c r="P693" s="76"/>
      <c r="Q693" s="76"/>
      <c r="R693" s="76"/>
      <c r="S693" s="72"/>
    </row>
    <row r="694" spans="5:19" ht="15.75" customHeight="1" x14ac:dyDescent="0.2">
      <c r="E694" s="76"/>
      <c r="I694" s="77"/>
      <c r="K694" s="76"/>
      <c r="L694" s="76"/>
      <c r="O694" s="76"/>
      <c r="P694" s="76"/>
      <c r="Q694" s="76"/>
      <c r="R694" s="76"/>
      <c r="S694" s="72"/>
    </row>
    <row r="695" spans="5:19" ht="15.75" customHeight="1" x14ac:dyDescent="0.2">
      <c r="E695" s="76"/>
      <c r="I695" s="77"/>
      <c r="K695" s="76"/>
      <c r="L695" s="76"/>
      <c r="O695" s="76"/>
      <c r="P695" s="76"/>
      <c r="Q695" s="76"/>
      <c r="R695" s="76"/>
      <c r="S695" s="72"/>
    </row>
    <row r="696" spans="5:19" ht="15.75" customHeight="1" x14ac:dyDescent="0.2">
      <c r="E696" s="76"/>
      <c r="I696" s="77"/>
      <c r="K696" s="76"/>
      <c r="L696" s="76"/>
      <c r="O696" s="76"/>
      <c r="P696" s="76"/>
      <c r="Q696" s="76"/>
      <c r="R696" s="76"/>
      <c r="S696" s="72"/>
    </row>
    <row r="697" spans="5:19" ht="15.75" customHeight="1" x14ac:dyDescent="0.2">
      <c r="E697" s="76"/>
      <c r="I697" s="77"/>
      <c r="K697" s="76"/>
      <c r="L697" s="76"/>
      <c r="O697" s="76"/>
      <c r="P697" s="76"/>
      <c r="Q697" s="76"/>
      <c r="R697" s="76"/>
      <c r="S697" s="72"/>
    </row>
    <row r="698" spans="5:19" ht="15.75" customHeight="1" x14ac:dyDescent="0.2">
      <c r="E698" s="76"/>
      <c r="I698" s="77"/>
      <c r="K698" s="76"/>
      <c r="L698" s="76"/>
      <c r="O698" s="76"/>
      <c r="P698" s="76"/>
      <c r="Q698" s="76"/>
      <c r="R698" s="76"/>
      <c r="S698" s="72"/>
    </row>
    <row r="699" spans="5:19" ht="15.75" customHeight="1" x14ac:dyDescent="0.2">
      <c r="E699" s="76"/>
      <c r="I699" s="77"/>
      <c r="K699" s="76"/>
      <c r="L699" s="76"/>
      <c r="O699" s="76"/>
      <c r="P699" s="76"/>
      <c r="Q699" s="76"/>
      <c r="R699" s="76"/>
      <c r="S699" s="72"/>
    </row>
    <row r="700" spans="5:19" ht="15.75" customHeight="1" x14ac:dyDescent="0.2">
      <c r="E700" s="76"/>
      <c r="I700" s="77"/>
      <c r="K700" s="76"/>
      <c r="L700" s="76"/>
      <c r="O700" s="76"/>
      <c r="P700" s="76"/>
      <c r="Q700" s="76"/>
      <c r="R700" s="76"/>
      <c r="S700" s="72"/>
    </row>
    <row r="701" spans="5:19" ht="15.75" customHeight="1" x14ac:dyDescent="0.2">
      <c r="E701" s="76"/>
      <c r="I701" s="77"/>
      <c r="K701" s="76"/>
      <c r="L701" s="76"/>
      <c r="O701" s="76"/>
      <c r="P701" s="76"/>
      <c r="Q701" s="76"/>
      <c r="R701" s="76"/>
      <c r="S701" s="72"/>
    </row>
    <row r="702" spans="5:19" ht="15.75" customHeight="1" x14ac:dyDescent="0.2">
      <c r="E702" s="76"/>
      <c r="I702" s="77"/>
      <c r="K702" s="76"/>
      <c r="L702" s="76"/>
      <c r="O702" s="76"/>
      <c r="P702" s="76"/>
      <c r="Q702" s="76"/>
      <c r="R702" s="76"/>
      <c r="S702" s="72"/>
    </row>
    <row r="703" spans="5:19" ht="15.75" customHeight="1" x14ac:dyDescent="0.2">
      <c r="E703" s="76"/>
      <c r="I703" s="77"/>
      <c r="K703" s="76"/>
      <c r="L703" s="76"/>
      <c r="O703" s="76"/>
      <c r="P703" s="76"/>
      <c r="Q703" s="76"/>
      <c r="R703" s="76"/>
      <c r="S703" s="72"/>
    </row>
    <row r="704" spans="5:19" ht="15.75" customHeight="1" x14ac:dyDescent="0.2">
      <c r="E704" s="76"/>
      <c r="I704" s="77"/>
      <c r="K704" s="76"/>
      <c r="L704" s="76"/>
      <c r="O704" s="76"/>
      <c r="P704" s="76"/>
      <c r="Q704" s="76"/>
      <c r="R704" s="76"/>
      <c r="S704" s="72"/>
    </row>
    <row r="705" spans="5:19" ht="15.75" customHeight="1" x14ac:dyDescent="0.2">
      <c r="E705" s="76"/>
      <c r="I705" s="77"/>
      <c r="K705" s="76"/>
      <c r="L705" s="76"/>
      <c r="O705" s="76"/>
      <c r="P705" s="76"/>
      <c r="Q705" s="76"/>
      <c r="R705" s="76"/>
      <c r="S705" s="72"/>
    </row>
    <row r="706" spans="5:19" ht="15.75" customHeight="1" x14ac:dyDescent="0.2">
      <c r="E706" s="76"/>
      <c r="I706" s="77"/>
      <c r="K706" s="76"/>
      <c r="L706" s="76"/>
      <c r="O706" s="76"/>
      <c r="P706" s="76"/>
      <c r="Q706" s="76"/>
      <c r="R706" s="76"/>
      <c r="S706" s="72"/>
    </row>
    <row r="707" spans="5:19" ht="15.75" customHeight="1" x14ac:dyDescent="0.2">
      <c r="E707" s="76"/>
      <c r="I707" s="77"/>
      <c r="K707" s="76"/>
      <c r="L707" s="76"/>
      <c r="O707" s="76"/>
      <c r="P707" s="76"/>
      <c r="Q707" s="76"/>
      <c r="R707" s="76"/>
      <c r="S707" s="72"/>
    </row>
    <row r="708" spans="5:19" ht="15.75" customHeight="1" x14ac:dyDescent="0.2">
      <c r="E708" s="76"/>
      <c r="I708" s="77"/>
      <c r="K708" s="76"/>
      <c r="L708" s="76"/>
      <c r="O708" s="76"/>
      <c r="P708" s="76"/>
      <c r="Q708" s="76"/>
      <c r="R708" s="76"/>
      <c r="S708" s="72"/>
    </row>
    <row r="709" spans="5:19" ht="15.75" customHeight="1" x14ac:dyDescent="0.2">
      <c r="E709" s="76"/>
      <c r="I709" s="77"/>
      <c r="K709" s="76"/>
      <c r="L709" s="76"/>
      <c r="O709" s="76"/>
      <c r="P709" s="76"/>
      <c r="Q709" s="76"/>
      <c r="R709" s="76"/>
      <c r="S709" s="72"/>
    </row>
    <row r="710" spans="5:19" ht="15.75" customHeight="1" x14ac:dyDescent="0.2">
      <c r="E710" s="76"/>
      <c r="I710" s="77"/>
      <c r="K710" s="76"/>
      <c r="L710" s="76"/>
      <c r="O710" s="76"/>
      <c r="P710" s="76"/>
      <c r="Q710" s="76"/>
      <c r="R710" s="76"/>
      <c r="S710" s="72"/>
    </row>
    <row r="711" spans="5:19" ht="15.75" customHeight="1" x14ac:dyDescent="0.2">
      <c r="E711" s="76"/>
      <c r="I711" s="77"/>
      <c r="K711" s="76"/>
      <c r="L711" s="76"/>
      <c r="O711" s="76"/>
      <c r="P711" s="76"/>
      <c r="Q711" s="76"/>
      <c r="R711" s="76"/>
      <c r="S711" s="72"/>
    </row>
    <row r="712" spans="5:19" ht="15.75" customHeight="1" x14ac:dyDescent="0.2">
      <c r="E712" s="76"/>
      <c r="I712" s="77"/>
      <c r="K712" s="76"/>
      <c r="L712" s="76"/>
      <c r="O712" s="76"/>
      <c r="P712" s="76"/>
      <c r="Q712" s="76"/>
      <c r="R712" s="76"/>
      <c r="S712" s="72"/>
    </row>
    <row r="713" spans="5:19" ht="15.75" customHeight="1" x14ac:dyDescent="0.2">
      <c r="E713" s="76"/>
      <c r="I713" s="77"/>
      <c r="K713" s="76"/>
      <c r="L713" s="76"/>
      <c r="O713" s="76"/>
      <c r="P713" s="76"/>
      <c r="Q713" s="76"/>
      <c r="R713" s="76"/>
      <c r="S713" s="72"/>
    </row>
    <row r="714" spans="5:19" ht="15.75" customHeight="1" x14ac:dyDescent="0.2">
      <c r="E714" s="76"/>
      <c r="I714" s="77"/>
      <c r="K714" s="76"/>
      <c r="L714" s="76"/>
      <c r="O714" s="76"/>
      <c r="P714" s="76"/>
      <c r="Q714" s="76"/>
      <c r="R714" s="76"/>
      <c r="S714" s="72"/>
    </row>
    <row r="715" spans="5:19" ht="15.75" customHeight="1" x14ac:dyDescent="0.2">
      <c r="E715" s="76"/>
      <c r="I715" s="77"/>
      <c r="K715" s="76"/>
      <c r="L715" s="76"/>
      <c r="O715" s="76"/>
      <c r="P715" s="76"/>
      <c r="Q715" s="76"/>
      <c r="R715" s="76"/>
      <c r="S715" s="72"/>
    </row>
    <row r="716" spans="5:19" ht="15.75" customHeight="1" x14ac:dyDescent="0.2">
      <c r="E716" s="76"/>
      <c r="I716" s="77"/>
      <c r="K716" s="76"/>
      <c r="L716" s="76"/>
      <c r="O716" s="76"/>
      <c r="P716" s="76"/>
      <c r="Q716" s="76"/>
      <c r="R716" s="76"/>
      <c r="S716" s="72"/>
    </row>
    <row r="717" spans="5:19" ht="15.75" customHeight="1" x14ac:dyDescent="0.2">
      <c r="E717" s="76"/>
      <c r="I717" s="77"/>
      <c r="K717" s="76"/>
      <c r="L717" s="76"/>
      <c r="O717" s="76"/>
      <c r="P717" s="76"/>
      <c r="Q717" s="76"/>
      <c r="R717" s="76"/>
      <c r="S717" s="72"/>
    </row>
    <row r="718" spans="5:19" ht="15.75" customHeight="1" x14ac:dyDescent="0.2">
      <c r="E718" s="76"/>
      <c r="I718" s="77"/>
      <c r="K718" s="76"/>
      <c r="L718" s="76"/>
      <c r="O718" s="76"/>
      <c r="P718" s="76"/>
      <c r="Q718" s="76"/>
      <c r="R718" s="76"/>
      <c r="S718" s="72"/>
    </row>
    <row r="719" spans="5:19" ht="15.75" customHeight="1" x14ac:dyDescent="0.2">
      <c r="E719" s="76"/>
      <c r="I719" s="77"/>
      <c r="K719" s="76"/>
      <c r="L719" s="76"/>
      <c r="O719" s="76"/>
      <c r="P719" s="76"/>
      <c r="Q719" s="76"/>
      <c r="R719" s="76"/>
      <c r="S719" s="72"/>
    </row>
    <row r="720" spans="5:19" ht="15.75" customHeight="1" x14ac:dyDescent="0.2">
      <c r="E720" s="76"/>
      <c r="I720" s="77"/>
      <c r="K720" s="76"/>
      <c r="L720" s="76"/>
      <c r="O720" s="76"/>
      <c r="P720" s="76"/>
      <c r="Q720" s="76"/>
      <c r="R720" s="76"/>
      <c r="S720" s="72"/>
    </row>
    <row r="721" spans="5:19" ht="15.75" customHeight="1" x14ac:dyDescent="0.2">
      <c r="E721" s="76"/>
      <c r="I721" s="77"/>
      <c r="K721" s="76"/>
      <c r="L721" s="76"/>
      <c r="O721" s="76"/>
      <c r="P721" s="76"/>
      <c r="Q721" s="76"/>
      <c r="R721" s="76"/>
      <c r="S721" s="72"/>
    </row>
    <row r="722" spans="5:19" ht="15.75" customHeight="1" x14ac:dyDescent="0.2">
      <c r="E722" s="76"/>
      <c r="I722" s="77"/>
      <c r="K722" s="76"/>
      <c r="L722" s="76"/>
      <c r="O722" s="76"/>
      <c r="P722" s="76"/>
      <c r="Q722" s="76"/>
      <c r="R722" s="76"/>
      <c r="S722" s="72"/>
    </row>
    <row r="723" spans="5:19" ht="15.75" customHeight="1" x14ac:dyDescent="0.2">
      <c r="E723" s="76"/>
      <c r="I723" s="77"/>
      <c r="K723" s="76"/>
      <c r="L723" s="76"/>
      <c r="O723" s="76"/>
      <c r="P723" s="76"/>
      <c r="Q723" s="76"/>
      <c r="R723" s="76"/>
      <c r="S723" s="72"/>
    </row>
    <row r="724" spans="5:19" ht="15.75" customHeight="1" x14ac:dyDescent="0.2">
      <c r="E724" s="76"/>
      <c r="I724" s="77"/>
      <c r="K724" s="76"/>
      <c r="L724" s="76"/>
      <c r="O724" s="76"/>
      <c r="P724" s="76"/>
      <c r="Q724" s="76"/>
      <c r="R724" s="76"/>
      <c r="S724" s="72"/>
    </row>
    <row r="725" spans="5:19" ht="15.75" customHeight="1" x14ac:dyDescent="0.2">
      <c r="E725" s="76"/>
      <c r="I725" s="77"/>
      <c r="K725" s="76"/>
      <c r="L725" s="76"/>
      <c r="O725" s="76"/>
      <c r="P725" s="76"/>
      <c r="Q725" s="76"/>
      <c r="R725" s="76"/>
      <c r="S725" s="72"/>
    </row>
    <row r="726" spans="5:19" ht="15.75" customHeight="1" x14ac:dyDescent="0.2">
      <c r="E726" s="76"/>
      <c r="I726" s="77"/>
      <c r="K726" s="76"/>
      <c r="L726" s="76"/>
      <c r="O726" s="76"/>
      <c r="P726" s="76"/>
      <c r="Q726" s="76"/>
      <c r="R726" s="76"/>
      <c r="S726" s="72"/>
    </row>
    <row r="727" spans="5:19" ht="15.75" customHeight="1" x14ac:dyDescent="0.2">
      <c r="E727" s="76"/>
      <c r="I727" s="77"/>
      <c r="K727" s="76"/>
      <c r="L727" s="76"/>
      <c r="O727" s="76"/>
      <c r="P727" s="76"/>
      <c r="Q727" s="76"/>
      <c r="R727" s="76"/>
      <c r="S727" s="72"/>
    </row>
    <row r="728" spans="5:19" ht="15.75" customHeight="1" x14ac:dyDescent="0.2">
      <c r="E728" s="76"/>
      <c r="I728" s="77"/>
      <c r="K728" s="76"/>
      <c r="L728" s="76"/>
      <c r="O728" s="76"/>
      <c r="P728" s="76"/>
      <c r="Q728" s="76"/>
      <c r="R728" s="76"/>
      <c r="S728" s="72"/>
    </row>
    <row r="729" spans="5:19" ht="15.75" customHeight="1" x14ac:dyDescent="0.2">
      <c r="E729" s="76"/>
      <c r="I729" s="77"/>
      <c r="K729" s="76"/>
      <c r="L729" s="76"/>
      <c r="O729" s="76"/>
      <c r="P729" s="76"/>
      <c r="Q729" s="76"/>
      <c r="R729" s="76"/>
      <c r="S729" s="72"/>
    </row>
    <row r="730" spans="5:19" ht="15.75" customHeight="1" x14ac:dyDescent="0.2">
      <c r="E730" s="76"/>
      <c r="I730" s="77"/>
      <c r="K730" s="76"/>
      <c r="L730" s="76"/>
      <c r="O730" s="76"/>
      <c r="P730" s="76"/>
      <c r="Q730" s="76"/>
      <c r="R730" s="76"/>
      <c r="S730" s="72"/>
    </row>
    <row r="731" spans="5:19" ht="15.75" customHeight="1" x14ac:dyDescent="0.2">
      <c r="E731" s="76"/>
      <c r="I731" s="77"/>
      <c r="K731" s="76"/>
      <c r="L731" s="76"/>
      <c r="O731" s="76"/>
      <c r="P731" s="76"/>
      <c r="Q731" s="76"/>
      <c r="R731" s="76"/>
      <c r="S731" s="72"/>
    </row>
    <row r="732" spans="5:19" ht="15.75" customHeight="1" x14ac:dyDescent="0.2">
      <c r="E732" s="76"/>
      <c r="I732" s="77"/>
      <c r="K732" s="76"/>
      <c r="L732" s="76"/>
      <c r="O732" s="76"/>
      <c r="P732" s="76"/>
      <c r="Q732" s="76"/>
      <c r="R732" s="76"/>
      <c r="S732" s="72"/>
    </row>
    <row r="733" spans="5:19" ht="15.75" customHeight="1" x14ac:dyDescent="0.2">
      <c r="E733" s="76"/>
      <c r="I733" s="77"/>
      <c r="K733" s="76"/>
      <c r="L733" s="76"/>
      <c r="O733" s="76"/>
      <c r="P733" s="76"/>
      <c r="Q733" s="76"/>
      <c r="R733" s="76"/>
      <c r="S733" s="72"/>
    </row>
    <row r="734" spans="5:19" ht="15.75" customHeight="1" x14ac:dyDescent="0.2">
      <c r="E734" s="76"/>
      <c r="I734" s="77"/>
      <c r="K734" s="76"/>
      <c r="L734" s="76"/>
      <c r="O734" s="76"/>
      <c r="P734" s="76"/>
      <c r="Q734" s="76"/>
      <c r="R734" s="76"/>
      <c r="S734" s="72"/>
    </row>
    <row r="735" spans="5:19" ht="15.75" customHeight="1" x14ac:dyDescent="0.2">
      <c r="E735" s="76"/>
      <c r="I735" s="77"/>
      <c r="K735" s="76"/>
      <c r="L735" s="76"/>
      <c r="O735" s="76"/>
      <c r="P735" s="76"/>
      <c r="Q735" s="76"/>
      <c r="R735" s="76"/>
      <c r="S735" s="72"/>
    </row>
    <row r="736" spans="5:19" ht="15.75" customHeight="1" x14ac:dyDescent="0.2">
      <c r="E736" s="76"/>
      <c r="I736" s="77"/>
      <c r="K736" s="76"/>
      <c r="L736" s="76"/>
      <c r="O736" s="76"/>
      <c r="P736" s="76"/>
      <c r="Q736" s="76"/>
      <c r="R736" s="76"/>
      <c r="S736" s="72"/>
    </row>
    <row r="737" spans="5:19" ht="15.75" customHeight="1" x14ac:dyDescent="0.2">
      <c r="E737" s="76"/>
      <c r="I737" s="77"/>
      <c r="K737" s="76"/>
      <c r="L737" s="76"/>
      <c r="O737" s="76"/>
      <c r="P737" s="76"/>
      <c r="Q737" s="76"/>
      <c r="R737" s="76"/>
      <c r="S737" s="72"/>
    </row>
    <row r="738" spans="5:19" ht="15.75" customHeight="1" x14ac:dyDescent="0.2">
      <c r="E738" s="76"/>
      <c r="I738" s="77"/>
      <c r="K738" s="76"/>
      <c r="L738" s="76"/>
      <c r="O738" s="76"/>
      <c r="P738" s="76"/>
      <c r="Q738" s="76"/>
      <c r="R738" s="76"/>
      <c r="S738" s="72"/>
    </row>
    <row r="739" spans="5:19" ht="15.75" customHeight="1" x14ac:dyDescent="0.2">
      <c r="E739" s="76"/>
      <c r="I739" s="77"/>
      <c r="K739" s="76"/>
      <c r="L739" s="76"/>
      <c r="O739" s="76"/>
      <c r="P739" s="76"/>
      <c r="Q739" s="76"/>
      <c r="R739" s="76"/>
      <c r="S739" s="72"/>
    </row>
    <row r="740" spans="5:19" ht="15.75" customHeight="1" x14ac:dyDescent="0.2">
      <c r="E740" s="76"/>
      <c r="I740" s="77"/>
      <c r="K740" s="76"/>
      <c r="L740" s="76"/>
      <c r="O740" s="76"/>
      <c r="P740" s="76"/>
      <c r="Q740" s="76"/>
      <c r="R740" s="76"/>
      <c r="S740" s="72"/>
    </row>
    <row r="741" spans="5:19" ht="15.75" customHeight="1" x14ac:dyDescent="0.2">
      <c r="E741" s="76"/>
      <c r="I741" s="77"/>
      <c r="K741" s="76"/>
      <c r="L741" s="76"/>
      <c r="O741" s="76"/>
      <c r="P741" s="76"/>
      <c r="Q741" s="76"/>
      <c r="R741" s="76"/>
      <c r="S741" s="72"/>
    </row>
    <row r="742" spans="5:19" ht="15.75" customHeight="1" x14ac:dyDescent="0.2">
      <c r="E742" s="76"/>
      <c r="I742" s="77"/>
      <c r="K742" s="76"/>
      <c r="L742" s="76"/>
      <c r="O742" s="76"/>
      <c r="P742" s="76"/>
      <c r="Q742" s="76"/>
      <c r="R742" s="76"/>
      <c r="S742" s="72"/>
    </row>
    <row r="743" spans="5:19" ht="15.75" customHeight="1" x14ac:dyDescent="0.2">
      <c r="E743" s="76"/>
      <c r="I743" s="77"/>
      <c r="K743" s="76"/>
      <c r="L743" s="76"/>
      <c r="O743" s="76"/>
      <c r="P743" s="76"/>
      <c r="Q743" s="76"/>
      <c r="R743" s="76"/>
      <c r="S743" s="72"/>
    </row>
    <row r="744" spans="5:19" ht="15.75" customHeight="1" x14ac:dyDescent="0.2">
      <c r="E744" s="76"/>
      <c r="I744" s="77"/>
      <c r="K744" s="76"/>
      <c r="L744" s="76"/>
      <c r="O744" s="76"/>
      <c r="P744" s="76"/>
      <c r="Q744" s="76"/>
      <c r="R744" s="76"/>
      <c r="S744" s="72"/>
    </row>
    <row r="745" spans="5:19" ht="15.75" customHeight="1" x14ac:dyDescent="0.2">
      <c r="E745" s="76"/>
      <c r="I745" s="77"/>
      <c r="K745" s="76"/>
      <c r="L745" s="76"/>
      <c r="O745" s="76"/>
      <c r="P745" s="76"/>
      <c r="Q745" s="76"/>
      <c r="R745" s="76"/>
      <c r="S745" s="72"/>
    </row>
    <row r="746" spans="5:19" ht="15.75" customHeight="1" x14ac:dyDescent="0.2">
      <c r="E746" s="76"/>
      <c r="I746" s="77"/>
      <c r="K746" s="76"/>
      <c r="L746" s="76"/>
      <c r="O746" s="76"/>
      <c r="P746" s="76"/>
      <c r="Q746" s="76"/>
      <c r="R746" s="76"/>
      <c r="S746" s="72"/>
    </row>
    <row r="747" spans="5:19" ht="15.75" customHeight="1" x14ac:dyDescent="0.2">
      <c r="E747" s="76"/>
      <c r="I747" s="77"/>
      <c r="K747" s="76"/>
      <c r="L747" s="76"/>
      <c r="O747" s="76"/>
      <c r="P747" s="76"/>
      <c r="Q747" s="76"/>
      <c r="R747" s="76"/>
      <c r="S747" s="72"/>
    </row>
    <row r="748" spans="5:19" ht="15.75" customHeight="1" x14ac:dyDescent="0.2">
      <c r="E748" s="76"/>
      <c r="I748" s="77"/>
      <c r="K748" s="76"/>
      <c r="L748" s="76"/>
      <c r="O748" s="76"/>
      <c r="P748" s="76"/>
      <c r="Q748" s="76"/>
      <c r="R748" s="76"/>
      <c r="S748" s="72"/>
    </row>
    <row r="749" spans="5:19" ht="15.75" customHeight="1" x14ac:dyDescent="0.2">
      <c r="E749" s="76"/>
      <c r="I749" s="77"/>
      <c r="K749" s="76"/>
      <c r="L749" s="76"/>
      <c r="O749" s="76"/>
      <c r="P749" s="76"/>
      <c r="Q749" s="76"/>
      <c r="R749" s="76"/>
      <c r="S749" s="72"/>
    </row>
    <row r="750" spans="5:19" ht="15.75" customHeight="1" x14ac:dyDescent="0.2">
      <c r="E750" s="76"/>
      <c r="I750" s="77"/>
      <c r="K750" s="76"/>
      <c r="L750" s="76"/>
      <c r="O750" s="76"/>
      <c r="P750" s="76"/>
      <c r="Q750" s="76"/>
      <c r="R750" s="76"/>
      <c r="S750" s="72"/>
    </row>
    <row r="751" spans="5:19" ht="15.75" customHeight="1" x14ac:dyDescent="0.2">
      <c r="E751" s="76"/>
      <c r="I751" s="77"/>
      <c r="K751" s="76"/>
      <c r="L751" s="76"/>
      <c r="O751" s="76"/>
      <c r="P751" s="76"/>
      <c r="Q751" s="76"/>
      <c r="R751" s="76"/>
      <c r="S751" s="72"/>
    </row>
    <row r="752" spans="5:19" ht="15.75" customHeight="1" x14ac:dyDescent="0.2">
      <c r="E752" s="76"/>
      <c r="I752" s="77"/>
      <c r="K752" s="76"/>
      <c r="L752" s="76"/>
      <c r="O752" s="76"/>
      <c r="P752" s="76"/>
      <c r="Q752" s="76"/>
      <c r="R752" s="76"/>
      <c r="S752" s="72"/>
    </row>
    <row r="753" spans="5:19" ht="15.75" customHeight="1" x14ac:dyDescent="0.2">
      <c r="E753" s="76"/>
      <c r="I753" s="77"/>
      <c r="K753" s="76"/>
      <c r="L753" s="76"/>
      <c r="O753" s="76"/>
      <c r="P753" s="76"/>
      <c r="Q753" s="76"/>
      <c r="R753" s="76"/>
      <c r="S753" s="72"/>
    </row>
    <row r="754" spans="5:19" ht="15.75" customHeight="1" x14ac:dyDescent="0.2">
      <c r="E754" s="76"/>
      <c r="I754" s="77"/>
      <c r="K754" s="76"/>
      <c r="L754" s="76"/>
      <c r="O754" s="76"/>
      <c r="P754" s="76"/>
      <c r="Q754" s="76"/>
      <c r="R754" s="76"/>
      <c r="S754" s="72"/>
    </row>
    <row r="755" spans="5:19" ht="15.75" customHeight="1" x14ac:dyDescent="0.2">
      <c r="E755" s="76"/>
      <c r="I755" s="77"/>
      <c r="K755" s="76"/>
      <c r="L755" s="76"/>
      <c r="O755" s="76"/>
      <c r="P755" s="76"/>
      <c r="Q755" s="76"/>
      <c r="R755" s="76"/>
      <c r="S755" s="72"/>
    </row>
    <row r="756" spans="5:19" ht="15.75" customHeight="1" x14ac:dyDescent="0.2">
      <c r="E756" s="76"/>
      <c r="I756" s="77"/>
      <c r="K756" s="76"/>
      <c r="L756" s="76"/>
      <c r="O756" s="76"/>
      <c r="P756" s="76"/>
      <c r="Q756" s="76"/>
      <c r="R756" s="76"/>
      <c r="S756" s="72"/>
    </row>
    <row r="757" spans="5:19" ht="15.75" customHeight="1" x14ac:dyDescent="0.2">
      <c r="E757" s="76"/>
      <c r="I757" s="77"/>
      <c r="K757" s="76"/>
      <c r="L757" s="76"/>
      <c r="O757" s="76"/>
      <c r="P757" s="76"/>
      <c r="Q757" s="76"/>
      <c r="R757" s="76"/>
      <c r="S757" s="72"/>
    </row>
    <row r="758" spans="5:19" ht="15.75" customHeight="1" x14ac:dyDescent="0.2">
      <c r="E758" s="76"/>
      <c r="I758" s="77"/>
      <c r="K758" s="76"/>
      <c r="L758" s="76"/>
      <c r="O758" s="76"/>
      <c r="P758" s="76"/>
      <c r="Q758" s="76"/>
      <c r="R758" s="76"/>
      <c r="S758" s="72"/>
    </row>
    <row r="759" spans="5:19" ht="15.75" customHeight="1" x14ac:dyDescent="0.2">
      <c r="E759" s="76"/>
      <c r="I759" s="77"/>
      <c r="K759" s="76"/>
      <c r="L759" s="76"/>
      <c r="O759" s="76"/>
      <c r="P759" s="76"/>
      <c r="Q759" s="76"/>
      <c r="R759" s="76"/>
      <c r="S759" s="72"/>
    </row>
    <row r="760" spans="5:19" ht="15.75" customHeight="1" x14ac:dyDescent="0.2">
      <c r="E760" s="76"/>
      <c r="I760" s="77"/>
      <c r="K760" s="76"/>
      <c r="L760" s="76"/>
      <c r="O760" s="76"/>
      <c r="P760" s="76"/>
      <c r="Q760" s="76"/>
      <c r="R760" s="76"/>
      <c r="S760" s="72"/>
    </row>
    <row r="761" spans="5:19" ht="15.75" customHeight="1" x14ac:dyDescent="0.2">
      <c r="E761" s="76"/>
      <c r="I761" s="77"/>
      <c r="K761" s="76"/>
      <c r="L761" s="76"/>
      <c r="O761" s="76"/>
      <c r="P761" s="76"/>
      <c r="Q761" s="76"/>
      <c r="R761" s="76"/>
      <c r="S761" s="72"/>
    </row>
    <row r="762" spans="5:19" ht="15.75" customHeight="1" x14ac:dyDescent="0.2">
      <c r="E762" s="76"/>
      <c r="I762" s="77"/>
      <c r="K762" s="76"/>
      <c r="L762" s="76"/>
      <c r="O762" s="76"/>
      <c r="P762" s="76"/>
      <c r="Q762" s="76"/>
      <c r="R762" s="76"/>
      <c r="S762" s="72"/>
    </row>
    <row r="763" spans="5:19" ht="15.75" customHeight="1" x14ac:dyDescent="0.2">
      <c r="E763" s="76"/>
      <c r="I763" s="77"/>
      <c r="K763" s="76"/>
      <c r="L763" s="76"/>
      <c r="O763" s="76"/>
      <c r="P763" s="76"/>
      <c r="Q763" s="76"/>
      <c r="R763" s="76"/>
      <c r="S763" s="72"/>
    </row>
    <row r="764" spans="5:19" ht="15.75" customHeight="1" x14ac:dyDescent="0.2">
      <c r="E764" s="76"/>
      <c r="I764" s="77"/>
      <c r="K764" s="76"/>
      <c r="L764" s="76"/>
      <c r="O764" s="76"/>
      <c r="P764" s="76"/>
      <c r="Q764" s="76"/>
      <c r="R764" s="76"/>
      <c r="S764" s="72"/>
    </row>
    <row r="765" spans="5:19" ht="15.75" customHeight="1" x14ac:dyDescent="0.2">
      <c r="E765" s="76"/>
      <c r="I765" s="77"/>
      <c r="K765" s="76"/>
      <c r="L765" s="76"/>
      <c r="O765" s="76"/>
      <c r="P765" s="76"/>
      <c r="Q765" s="76"/>
      <c r="R765" s="76"/>
      <c r="S765" s="72"/>
    </row>
    <row r="766" spans="5:19" ht="15.75" customHeight="1" x14ac:dyDescent="0.2">
      <c r="E766" s="76"/>
      <c r="I766" s="77"/>
      <c r="K766" s="76"/>
      <c r="L766" s="76"/>
      <c r="O766" s="76"/>
      <c r="P766" s="76"/>
      <c r="Q766" s="76"/>
      <c r="R766" s="76"/>
      <c r="S766" s="72"/>
    </row>
    <row r="767" spans="5:19" ht="15.75" customHeight="1" x14ac:dyDescent="0.2">
      <c r="E767" s="76"/>
      <c r="I767" s="77"/>
      <c r="K767" s="76"/>
      <c r="L767" s="76"/>
      <c r="O767" s="76"/>
      <c r="P767" s="76"/>
      <c r="Q767" s="76"/>
      <c r="R767" s="76"/>
      <c r="S767" s="72"/>
    </row>
    <row r="768" spans="5:19" ht="15.75" customHeight="1" x14ac:dyDescent="0.2">
      <c r="E768" s="76"/>
      <c r="I768" s="77"/>
      <c r="K768" s="76"/>
      <c r="L768" s="76"/>
      <c r="O768" s="76"/>
      <c r="P768" s="76"/>
      <c r="Q768" s="76"/>
      <c r="R768" s="76"/>
      <c r="S768" s="72"/>
    </row>
    <row r="769" spans="5:19" ht="15.75" customHeight="1" x14ac:dyDescent="0.2">
      <c r="E769" s="76"/>
      <c r="I769" s="77"/>
      <c r="K769" s="76"/>
      <c r="L769" s="76"/>
      <c r="O769" s="76"/>
      <c r="P769" s="76"/>
      <c r="Q769" s="76"/>
      <c r="R769" s="76"/>
      <c r="S769" s="72"/>
    </row>
    <row r="770" spans="5:19" ht="15.75" customHeight="1" x14ac:dyDescent="0.2">
      <c r="E770" s="76"/>
      <c r="I770" s="77"/>
      <c r="K770" s="76"/>
      <c r="L770" s="76"/>
      <c r="O770" s="76"/>
      <c r="P770" s="76"/>
      <c r="Q770" s="76"/>
      <c r="R770" s="76"/>
      <c r="S770" s="72"/>
    </row>
    <row r="771" spans="5:19" ht="15.75" customHeight="1" x14ac:dyDescent="0.2">
      <c r="E771" s="76"/>
      <c r="I771" s="77"/>
      <c r="K771" s="76"/>
      <c r="L771" s="76"/>
      <c r="O771" s="76"/>
      <c r="P771" s="76"/>
      <c r="Q771" s="76"/>
      <c r="R771" s="76"/>
      <c r="S771" s="72"/>
    </row>
    <row r="772" spans="5:19" ht="15.75" customHeight="1" x14ac:dyDescent="0.2">
      <c r="E772" s="76"/>
      <c r="I772" s="77"/>
      <c r="K772" s="76"/>
      <c r="L772" s="76"/>
      <c r="O772" s="76"/>
      <c r="P772" s="76"/>
      <c r="Q772" s="76"/>
      <c r="R772" s="76"/>
      <c r="S772" s="72"/>
    </row>
    <row r="773" spans="5:19" ht="15.75" customHeight="1" x14ac:dyDescent="0.2">
      <c r="E773" s="76"/>
      <c r="I773" s="77"/>
      <c r="K773" s="76"/>
      <c r="L773" s="76"/>
      <c r="O773" s="76"/>
      <c r="P773" s="76"/>
      <c r="Q773" s="76"/>
      <c r="R773" s="76"/>
      <c r="S773" s="72"/>
    </row>
    <row r="774" spans="5:19" ht="15.75" customHeight="1" x14ac:dyDescent="0.2">
      <c r="E774" s="76"/>
      <c r="I774" s="77"/>
      <c r="K774" s="76"/>
      <c r="L774" s="76"/>
      <c r="O774" s="76"/>
      <c r="P774" s="76"/>
      <c r="Q774" s="76"/>
      <c r="R774" s="76"/>
      <c r="S774" s="72"/>
    </row>
    <row r="775" spans="5:19" ht="15.75" customHeight="1" x14ac:dyDescent="0.2">
      <c r="E775" s="76"/>
      <c r="I775" s="77"/>
      <c r="K775" s="76"/>
      <c r="L775" s="76"/>
      <c r="O775" s="76"/>
      <c r="P775" s="76"/>
      <c r="Q775" s="76"/>
      <c r="R775" s="76"/>
      <c r="S775" s="72"/>
    </row>
    <row r="776" spans="5:19" ht="15.75" customHeight="1" x14ac:dyDescent="0.2">
      <c r="E776" s="76"/>
      <c r="I776" s="77"/>
      <c r="K776" s="76"/>
      <c r="L776" s="76"/>
      <c r="O776" s="76"/>
      <c r="P776" s="76"/>
      <c r="Q776" s="76"/>
      <c r="R776" s="76"/>
      <c r="S776" s="72"/>
    </row>
    <row r="777" spans="5:19" ht="15.75" customHeight="1" x14ac:dyDescent="0.2">
      <c r="E777" s="76"/>
      <c r="I777" s="77"/>
      <c r="K777" s="76"/>
      <c r="L777" s="76"/>
      <c r="O777" s="76"/>
      <c r="P777" s="76"/>
      <c r="Q777" s="76"/>
      <c r="R777" s="76"/>
      <c r="S777" s="72"/>
    </row>
    <row r="778" spans="5:19" ht="15.75" customHeight="1" x14ac:dyDescent="0.2">
      <c r="E778" s="76"/>
      <c r="I778" s="77"/>
      <c r="K778" s="76"/>
      <c r="L778" s="76"/>
      <c r="O778" s="76"/>
      <c r="P778" s="76"/>
      <c r="Q778" s="76"/>
      <c r="R778" s="76"/>
      <c r="S778" s="72"/>
    </row>
    <row r="779" spans="5:19" ht="15.75" customHeight="1" x14ac:dyDescent="0.2">
      <c r="E779" s="76"/>
      <c r="I779" s="77"/>
      <c r="K779" s="76"/>
      <c r="L779" s="76"/>
      <c r="O779" s="76"/>
      <c r="P779" s="76"/>
      <c r="Q779" s="76"/>
      <c r="R779" s="76"/>
      <c r="S779" s="72"/>
    </row>
    <row r="780" spans="5:19" ht="15.75" customHeight="1" x14ac:dyDescent="0.2">
      <c r="E780" s="76"/>
      <c r="I780" s="77"/>
      <c r="K780" s="76"/>
      <c r="L780" s="76"/>
      <c r="O780" s="76"/>
      <c r="P780" s="76"/>
      <c r="Q780" s="76"/>
      <c r="R780" s="76"/>
      <c r="S780" s="72"/>
    </row>
    <row r="781" spans="5:19" ht="15.75" customHeight="1" x14ac:dyDescent="0.2">
      <c r="E781" s="76"/>
      <c r="I781" s="77"/>
      <c r="K781" s="76"/>
      <c r="L781" s="76"/>
      <c r="O781" s="76"/>
      <c r="P781" s="76"/>
      <c r="Q781" s="76"/>
      <c r="R781" s="76"/>
      <c r="S781" s="72"/>
    </row>
    <row r="782" spans="5:19" ht="15.75" customHeight="1" x14ac:dyDescent="0.2">
      <c r="E782" s="76"/>
      <c r="I782" s="77"/>
      <c r="K782" s="76"/>
      <c r="L782" s="76"/>
      <c r="O782" s="76"/>
      <c r="P782" s="76"/>
      <c r="Q782" s="76"/>
      <c r="R782" s="76"/>
      <c r="S782" s="72"/>
    </row>
    <row r="783" spans="5:19" ht="15.75" customHeight="1" x14ac:dyDescent="0.2">
      <c r="E783" s="76"/>
      <c r="I783" s="77"/>
      <c r="K783" s="76"/>
      <c r="L783" s="76"/>
      <c r="O783" s="76"/>
      <c r="P783" s="76"/>
      <c r="Q783" s="76"/>
      <c r="R783" s="76"/>
      <c r="S783" s="72"/>
    </row>
    <row r="784" spans="5:19" ht="15.75" customHeight="1" x14ac:dyDescent="0.2">
      <c r="E784" s="76"/>
      <c r="I784" s="77"/>
      <c r="K784" s="76"/>
      <c r="L784" s="76"/>
      <c r="O784" s="76"/>
      <c r="P784" s="76"/>
      <c r="Q784" s="76"/>
      <c r="R784" s="76"/>
      <c r="S784" s="72"/>
    </row>
    <row r="785" spans="5:19" ht="15.75" customHeight="1" x14ac:dyDescent="0.2">
      <c r="E785" s="76"/>
      <c r="I785" s="77"/>
      <c r="K785" s="76"/>
      <c r="L785" s="76"/>
      <c r="O785" s="76"/>
      <c r="P785" s="76"/>
      <c r="Q785" s="76"/>
      <c r="R785" s="76"/>
      <c r="S785" s="72"/>
    </row>
    <row r="786" spans="5:19" ht="15.75" customHeight="1" x14ac:dyDescent="0.2">
      <c r="E786" s="76"/>
      <c r="I786" s="77"/>
      <c r="K786" s="76"/>
      <c r="L786" s="76"/>
      <c r="O786" s="76"/>
      <c r="P786" s="76"/>
      <c r="Q786" s="76"/>
      <c r="R786" s="76"/>
      <c r="S786" s="72"/>
    </row>
    <row r="787" spans="5:19" ht="15.75" customHeight="1" x14ac:dyDescent="0.2">
      <c r="E787" s="76"/>
      <c r="I787" s="77"/>
      <c r="K787" s="76"/>
      <c r="L787" s="76"/>
      <c r="O787" s="76"/>
      <c r="P787" s="76"/>
      <c r="Q787" s="76"/>
      <c r="R787" s="76"/>
      <c r="S787" s="72"/>
    </row>
    <row r="788" spans="5:19" ht="15.75" customHeight="1" x14ac:dyDescent="0.2">
      <c r="E788" s="76"/>
      <c r="I788" s="77"/>
      <c r="K788" s="76"/>
      <c r="L788" s="76"/>
      <c r="O788" s="76"/>
      <c r="P788" s="76"/>
      <c r="Q788" s="76"/>
      <c r="R788" s="76"/>
      <c r="S788" s="72"/>
    </row>
    <row r="789" spans="5:19" ht="15.75" customHeight="1" x14ac:dyDescent="0.2">
      <c r="E789" s="76"/>
      <c r="I789" s="77"/>
      <c r="K789" s="76"/>
      <c r="L789" s="76"/>
      <c r="O789" s="76"/>
      <c r="P789" s="76"/>
      <c r="Q789" s="76"/>
      <c r="R789" s="76"/>
      <c r="S789" s="72"/>
    </row>
    <row r="790" spans="5:19" ht="15.75" customHeight="1" x14ac:dyDescent="0.2">
      <c r="E790" s="76"/>
      <c r="I790" s="77"/>
      <c r="K790" s="76"/>
      <c r="L790" s="76"/>
      <c r="O790" s="76"/>
      <c r="P790" s="76"/>
      <c r="Q790" s="76"/>
      <c r="R790" s="76"/>
      <c r="S790" s="72"/>
    </row>
    <row r="791" spans="5:19" ht="15.75" customHeight="1" x14ac:dyDescent="0.2">
      <c r="E791" s="76"/>
      <c r="I791" s="77"/>
      <c r="K791" s="76"/>
      <c r="L791" s="76"/>
      <c r="O791" s="76"/>
      <c r="P791" s="76"/>
      <c r="Q791" s="76"/>
      <c r="R791" s="76"/>
      <c r="S791" s="72"/>
    </row>
    <row r="792" spans="5:19" ht="15.75" customHeight="1" x14ac:dyDescent="0.2">
      <c r="E792" s="76"/>
      <c r="I792" s="77"/>
      <c r="K792" s="76"/>
      <c r="L792" s="76"/>
      <c r="O792" s="76"/>
      <c r="P792" s="76"/>
      <c r="Q792" s="76"/>
      <c r="R792" s="76"/>
      <c r="S792" s="72"/>
    </row>
    <row r="793" spans="5:19" ht="15.75" customHeight="1" x14ac:dyDescent="0.2">
      <c r="E793" s="76"/>
      <c r="I793" s="77"/>
      <c r="K793" s="76"/>
      <c r="L793" s="76"/>
      <c r="O793" s="76"/>
      <c r="P793" s="76"/>
      <c r="Q793" s="76"/>
      <c r="R793" s="76"/>
      <c r="S793" s="72"/>
    </row>
    <row r="794" spans="5:19" ht="15.75" customHeight="1" x14ac:dyDescent="0.2">
      <c r="E794" s="76"/>
      <c r="I794" s="77"/>
      <c r="K794" s="76"/>
      <c r="L794" s="76"/>
      <c r="O794" s="76"/>
      <c r="P794" s="76"/>
      <c r="Q794" s="76"/>
      <c r="R794" s="76"/>
      <c r="S794" s="72"/>
    </row>
    <row r="795" spans="5:19" ht="15.75" customHeight="1" x14ac:dyDescent="0.2">
      <c r="E795" s="76"/>
      <c r="I795" s="77"/>
      <c r="K795" s="76"/>
      <c r="L795" s="76"/>
      <c r="O795" s="76"/>
      <c r="P795" s="76"/>
      <c r="Q795" s="76"/>
      <c r="R795" s="76"/>
      <c r="S795" s="72"/>
    </row>
    <row r="796" spans="5:19" ht="15.75" customHeight="1" x14ac:dyDescent="0.2">
      <c r="E796" s="76"/>
      <c r="I796" s="77"/>
      <c r="K796" s="76"/>
      <c r="L796" s="76"/>
      <c r="O796" s="76"/>
      <c r="P796" s="76"/>
      <c r="Q796" s="76"/>
      <c r="R796" s="76"/>
      <c r="S796" s="72"/>
    </row>
    <row r="797" spans="5:19" ht="15.75" customHeight="1" x14ac:dyDescent="0.2">
      <c r="E797" s="76"/>
      <c r="I797" s="77"/>
      <c r="K797" s="76"/>
      <c r="L797" s="76"/>
      <c r="O797" s="76"/>
      <c r="P797" s="76"/>
      <c r="Q797" s="76"/>
      <c r="R797" s="76"/>
      <c r="S797" s="72"/>
    </row>
    <row r="798" spans="5:19" ht="15.75" customHeight="1" x14ac:dyDescent="0.2">
      <c r="E798" s="76"/>
      <c r="I798" s="77"/>
      <c r="K798" s="76"/>
      <c r="L798" s="76"/>
      <c r="O798" s="76"/>
      <c r="P798" s="76"/>
      <c r="Q798" s="76"/>
      <c r="R798" s="76"/>
      <c r="S798" s="72"/>
    </row>
    <row r="799" spans="5:19" ht="15.75" customHeight="1" x14ac:dyDescent="0.2">
      <c r="E799" s="76"/>
      <c r="I799" s="77"/>
      <c r="K799" s="76"/>
      <c r="L799" s="76"/>
      <c r="O799" s="76"/>
      <c r="P799" s="76"/>
      <c r="Q799" s="76"/>
      <c r="R799" s="76"/>
      <c r="S799" s="72"/>
    </row>
    <row r="800" spans="5:19" ht="15.75" customHeight="1" x14ac:dyDescent="0.2">
      <c r="E800" s="76"/>
      <c r="I800" s="77"/>
      <c r="K800" s="76"/>
      <c r="L800" s="76"/>
      <c r="O800" s="76"/>
      <c r="P800" s="76"/>
      <c r="Q800" s="76"/>
      <c r="R800" s="76"/>
      <c r="S800" s="72"/>
    </row>
    <row r="801" spans="5:19" ht="15.75" customHeight="1" x14ac:dyDescent="0.2">
      <c r="E801" s="76"/>
      <c r="I801" s="77"/>
      <c r="K801" s="76"/>
      <c r="L801" s="76"/>
      <c r="O801" s="76"/>
      <c r="P801" s="76"/>
      <c r="Q801" s="76"/>
      <c r="R801" s="76"/>
      <c r="S801" s="72"/>
    </row>
    <row r="802" spans="5:19" ht="15.75" customHeight="1" x14ac:dyDescent="0.2">
      <c r="E802" s="76"/>
      <c r="I802" s="77"/>
      <c r="K802" s="76"/>
      <c r="L802" s="76"/>
      <c r="O802" s="76"/>
      <c r="P802" s="76"/>
      <c r="Q802" s="76"/>
      <c r="R802" s="76"/>
      <c r="S802" s="72"/>
    </row>
    <row r="803" spans="5:19" ht="15.75" customHeight="1" x14ac:dyDescent="0.2">
      <c r="E803" s="76"/>
      <c r="I803" s="77"/>
      <c r="K803" s="76"/>
      <c r="L803" s="76"/>
      <c r="O803" s="76"/>
      <c r="P803" s="76"/>
      <c r="Q803" s="76"/>
      <c r="R803" s="76"/>
      <c r="S803" s="72"/>
    </row>
    <row r="804" spans="5:19" ht="15.75" customHeight="1" x14ac:dyDescent="0.2">
      <c r="E804" s="76"/>
      <c r="I804" s="77"/>
      <c r="K804" s="76"/>
      <c r="L804" s="76"/>
      <c r="O804" s="76"/>
      <c r="P804" s="76"/>
      <c r="Q804" s="76"/>
      <c r="R804" s="76"/>
      <c r="S804" s="72"/>
    </row>
    <row r="805" spans="5:19" ht="15.75" customHeight="1" x14ac:dyDescent="0.2">
      <c r="E805" s="76"/>
      <c r="I805" s="77"/>
      <c r="K805" s="76"/>
      <c r="L805" s="76"/>
      <c r="O805" s="76"/>
      <c r="P805" s="76"/>
      <c r="Q805" s="76"/>
      <c r="R805" s="76"/>
      <c r="S805" s="72"/>
    </row>
    <row r="806" spans="5:19" ht="15.75" customHeight="1" x14ac:dyDescent="0.2">
      <c r="E806" s="76"/>
      <c r="I806" s="77"/>
      <c r="K806" s="76"/>
      <c r="L806" s="76"/>
      <c r="O806" s="76"/>
      <c r="P806" s="76"/>
      <c r="Q806" s="76"/>
      <c r="R806" s="76"/>
      <c r="S806" s="72"/>
    </row>
    <row r="807" spans="5:19" ht="15.75" customHeight="1" x14ac:dyDescent="0.2">
      <c r="E807" s="76"/>
      <c r="I807" s="77"/>
      <c r="K807" s="76"/>
      <c r="L807" s="76"/>
      <c r="O807" s="76"/>
      <c r="P807" s="76"/>
      <c r="Q807" s="76"/>
      <c r="R807" s="76"/>
      <c r="S807" s="72"/>
    </row>
    <row r="808" spans="5:19" ht="15.75" customHeight="1" x14ac:dyDescent="0.2">
      <c r="E808" s="76"/>
      <c r="I808" s="77"/>
      <c r="K808" s="76"/>
      <c r="L808" s="76"/>
      <c r="O808" s="76"/>
      <c r="P808" s="76"/>
      <c r="Q808" s="76"/>
      <c r="R808" s="76"/>
      <c r="S808" s="72"/>
    </row>
    <row r="809" spans="5:19" ht="15.75" customHeight="1" x14ac:dyDescent="0.2">
      <c r="E809" s="76"/>
      <c r="I809" s="77"/>
      <c r="K809" s="76"/>
      <c r="L809" s="76"/>
      <c r="O809" s="76"/>
      <c r="P809" s="76"/>
      <c r="Q809" s="76"/>
      <c r="R809" s="76"/>
      <c r="S809" s="72"/>
    </row>
    <row r="810" spans="5:19" ht="15.75" customHeight="1" x14ac:dyDescent="0.2">
      <c r="E810" s="76"/>
      <c r="I810" s="77"/>
      <c r="K810" s="76"/>
      <c r="L810" s="76"/>
      <c r="O810" s="76"/>
      <c r="P810" s="76"/>
      <c r="Q810" s="76"/>
      <c r="R810" s="76"/>
      <c r="S810" s="72"/>
    </row>
    <row r="811" spans="5:19" ht="15.75" customHeight="1" x14ac:dyDescent="0.2">
      <c r="E811" s="76"/>
      <c r="I811" s="77"/>
      <c r="K811" s="76"/>
      <c r="L811" s="76"/>
      <c r="O811" s="76"/>
      <c r="P811" s="76"/>
      <c r="Q811" s="76"/>
      <c r="R811" s="76"/>
      <c r="S811" s="72"/>
    </row>
    <row r="812" spans="5:19" ht="15.75" customHeight="1" x14ac:dyDescent="0.2">
      <c r="E812" s="76"/>
      <c r="I812" s="77"/>
      <c r="K812" s="76"/>
      <c r="L812" s="76"/>
      <c r="O812" s="76"/>
      <c r="P812" s="76"/>
      <c r="Q812" s="76"/>
      <c r="R812" s="76"/>
      <c r="S812" s="72"/>
    </row>
    <row r="813" spans="5:19" ht="15.75" customHeight="1" x14ac:dyDescent="0.2">
      <c r="E813" s="76"/>
      <c r="I813" s="77"/>
      <c r="K813" s="76"/>
      <c r="L813" s="76"/>
      <c r="O813" s="76"/>
      <c r="P813" s="76"/>
      <c r="Q813" s="76"/>
      <c r="R813" s="76"/>
      <c r="S813" s="72"/>
    </row>
    <row r="814" spans="5:19" ht="15.75" customHeight="1" x14ac:dyDescent="0.2">
      <c r="E814" s="76"/>
      <c r="I814" s="77"/>
      <c r="K814" s="76"/>
      <c r="L814" s="76"/>
      <c r="O814" s="76"/>
      <c r="P814" s="76"/>
      <c r="Q814" s="76"/>
      <c r="R814" s="76"/>
      <c r="S814" s="72"/>
    </row>
    <row r="815" spans="5:19" ht="15.75" customHeight="1" x14ac:dyDescent="0.2">
      <c r="E815" s="76"/>
      <c r="I815" s="77"/>
      <c r="K815" s="76"/>
      <c r="L815" s="76"/>
      <c r="O815" s="76"/>
      <c r="P815" s="76"/>
      <c r="Q815" s="76"/>
      <c r="R815" s="76"/>
      <c r="S815" s="72"/>
    </row>
    <row r="816" spans="5:19" ht="15.75" customHeight="1" x14ac:dyDescent="0.2">
      <c r="E816" s="76"/>
      <c r="I816" s="77"/>
      <c r="K816" s="76"/>
      <c r="L816" s="76"/>
      <c r="O816" s="76"/>
      <c r="P816" s="76"/>
      <c r="Q816" s="76"/>
      <c r="R816" s="76"/>
      <c r="S816" s="72"/>
    </row>
    <row r="817" spans="5:19" ht="15.75" customHeight="1" x14ac:dyDescent="0.2">
      <c r="E817" s="76"/>
      <c r="I817" s="77"/>
      <c r="K817" s="76"/>
      <c r="L817" s="76"/>
      <c r="O817" s="76"/>
      <c r="P817" s="76"/>
      <c r="Q817" s="76"/>
      <c r="R817" s="76"/>
      <c r="S817" s="72"/>
    </row>
    <row r="818" spans="5:19" ht="15.75" customHeight="1" x14ac:dyDescent="0.2">
      <c r="E818" s="76"/>
      <c r="I818" s="77"/>
      <c r="K818" s="76"/>
      <c r="L818" s="76"/>
      <c r="O818" s="76"/>
      <c r="P818" s="76"/>
      <c r="Q818" s="76"/>
      <c r="R818" s="76"/>
      <c r="S818" s="72"/>
    </row>
    <row r="819" spans="5:19" ht="15.75" customHeight="1" x14ac:dyDescent="0.2">
      <c r="E819" s="76"/>
      <c r="I819" s="77"/>
      <c r="K819" s="76"/>
      <c r="L819" s="76"/>
      <c r="O819" s="76"/>
      <c r="P819" s="76"/>
      <c r="Q819" s="76"/>
      <c r="R819" s="76"/>
      <c r="S819" s="72"/>
    </row>
    <row r="820" spans="5:19" ht="15.75" customHeight="1" x14ac:dyDescent="0.2">
      <c r="E820" s="76"/>
      <c r="I820" s="77"/>
      <c r="K820" s="76"/>
      <c r="L820" s="76"/>
      <c r="O820" s="76"/>
      <c r="P820" s="76"/>
      <c r="Q820" s="76"/>
      <c r="R820" s="76"/>
      <c r="S820" s="72"/>
    </row>
    <row r="821" spans="5:19" ht="15.75" customHeight="1" x14ac:dyDescent="0.2">
      <c r="E821" s="76"/>
      <c r="I821" s="77"/>
      <c r="K821" s="76"/>
      <c r="L821" s="76"/>
      <c r="O821" s="76"/>
      <c r="P821" s="76"/>
      <c r="Q821" s="76"/>
      <c r="R821" s="76"/>
      <c r="S821" s="72"/>
    </row>
    <row r="822" spans="5:19" ht="15.75" customHeight="1" x14ac:dyDescent="0.2">
      <c r="E822" s="76"/>
      <c r="I822" s="77"/>
      <c r="K822" s="76"/>
      <c r="L822" s="76"/>
      <c r="O822" s="76"/>
      <c r="P822" s="76"/>
      <c r="Q822" s="76"/>
      <c r="R822" s="76"/>
      <c r="S822" s="72"/>
    </row>
    <row r="823" spans="5:19" ht="15.75" customHeight="1" x14ac:dyDescent="0.2">
      <c r="E823" s="76"/>
      <c r="I823" s="77"/>
      <c r="K823" s="76"/>
      <c r="L823" s="76"/>
      <c r="O823" s="76"/>
      <c r="P823" s="76"/>
      <c r="Q823" s="76"/>
      <c r="R823" s="76"/>
      <c r="S823" s="72"/>
    </row>
    <row r="824" spans="5:19" ht="15.75" customHeight="1" x14ac:dyDescent="0.2">
      <c r="E824" s="76"/>
      <c r="I824" s="77"/>
      <c r="K824" s="76"/>
      <c r="L824" s="76"/>
      <c r="O824" s="76"/>
      <c r="P824" s="76"/>
      <c r="Q824" s="76"/>
      <c r="R824" s="76"/>
      <c r="S824" s="72"/>
    </row>
    <row r="825" spans="5:19" ht="15.75" customHeight="1" x14ac:dyDescent="0.2">
      <c r="E825" s="76"/>
      <c r="I825" s="77"/>
      <c r="K825" s="76"/>
      <c r="L825" s="76"/>
      <c r="O825" s="76"/>
      <c r="P825" s="76"/>
      <c r="Q825" s="76"/>
      <c r="R825" s="76"/>
      <c r="S825" s="72"/>
    </row>
    <row r="826" spans="5:19" ht="15.75" customHeight="1" x14ac:dyDescent="0.2">
      <c r="E826" s="76"/>
      <c r="I826" s="77"/>
      <c r="K826" s="76"/>
      <c r="L826" s="76"/>
      <c r="O826" s="76"/>
      <c r="P826" s="76"/>
      <c r="Q826" s="76"/>
      <c r="R826" s="76"/>
      <c r="S826" s="72"/>
    </row>
    <row r="827" spans="5:19" ht="15.75" customHeight="1" x14ac:dyDescent="0.2">
      <c r="E827" s="76"/>
      <c r="I827" s="77"/>
      <c r="K827" s="76"/>
      <c r="L827" s="76"/>
      <c r="O827" s="76"/>
      <c r="P827" s="76"/>
      <c r="Q827" s="76"/>
      <c r="R827" s="76"/>
      <c r="S827" s="72"/>
    </row>
    <row r="828" spans="5:19" ht="15.75" customHeight="1" x14ac:dyDescent="0.2">
      <c r="E828" s="76"/>
      <c r="I828" s="77"/>
      <c r="K828" s="76"/>
      <c r="L828" s="76"/>
      <c r="O828" s="76"/>
      <c r="P828" s="76"/>
      <c r="Q828" s="76"/>
      <c r="R828" s="76"/>
      <c r="S828" s="72"/>
    </row>
    <row r="829" spans="5:19" ht="15.75" customHeight="1" x14ac:dyDescent="0.2">
      <c r="E829" s="76"/>
      <c r="I829" s="77"/>
      <c r="K829" s="76"/>
      <c r="L829" s="76"/>
      <c r="O829" s="76"/>
      <c r="P829" s="76"/>
      <c r="Q829" s="76"/>
      <c r="R829" s="76"/>
      <c r="S829" s="72"/>
    </row>
    <row r="830" spans="5:19" ht="15.75" customHeight="1" x14ac:dyDescent="0.2">
      <c r="E830" s="76"/>
      <c r="I830" s="77"/>
      <c r="K830" s="76"/>
      <c r="L830" s="76"/>
      <c r="O830" s="76"/>
      <c r="P830" s="76"/>
      <c r="Q830" s="76"/>
      <c r="R830" s="76"/>
      <c r="S830" s="72"/>
    </row>
    <row r="831" spans="5:19" ht="15.75" customHeight="1" x14ac:dyDescent="0.2">
      <c r="E831" s="76"/>
      <c r="I831" s="77"/>
      <c r="K831" s="76"/>
      <c r="L831" s="76"/>
      <c r="O831" s="76"/>
      <c r="P831" s="76"/>
      <c r="Q831" s="76"/>
      <c r="R831" s="76"/>
      <c r="S831" s="72"/>
    </row>
    <row r="832" spans="5:19" ht="15.75" customHeight="1" x14ac:dyDescent="0.2">
      <c r="E832" s="76"/>
      <c r="I832" s="77"/>
      <c r="K832" s="76"/>
      <c r="L832" s="76"/>
      <c r="O832" s="76"/>
      <c r="P832" s="76"/>
      <c r="Q832" s="76"/>
      <c r="R832" s="76"/>
      <c r="S832" s="72"/>
    </row>
    <row r="833" spans="5:19" ht="15.75" customHeight="1" x14ac:dyDescent="0.2">
      <c r="E833" s="76"/>
      <c r="I833" s="77"/>
      <c r="K833" s="76"/>
      <c r="L833" s="76"/>
      <c r="O833" s="76"/>
      <c r="P833" s="76"/>
      <c r="Q833" s="76"/>
      <c r="R833" s="76"/>
      <c r="S833" s="72"/>
    </row>
    <row r="834" spans="5:19" ht="15.75" customHeight="1" x14ac:dyDescent="0.2">
      <c r="E834" s="76"/>
      <c r="I834" s="77"/>
      <c r="K834" s="76"/>
      <c r="L834" s="76"/>
      <c r="O834" s="76"/>
      <c r="P834" s="76"/>
      <c r="Q834" s="76"/>
      <c r="R834" s="76"/>
      <c r="S834" s="72"/>
    </row>
    <row r="835" spans="5:19" ht="15.75" customHeight="1" x14ac:dyDescent="0.2">
      <c r="E835" s="76"/>
      <c r="I835" s="77"/>
      <c r="K835" s="76"/>
      <c r="L835" s="76"/>
      <c r="O835" s="76"/>
      <c r="P835" s="76"/>
      <c r="Q835" s="76"/>
      <c r="R835" s="76"/>
      <c r="S835" s="72"/>
    </row>
    <row r="836" spans="5:19" ht="15.75" customHeight="1" x14ac:dyDescent="0.2">
      <c r="E836" s="76"/>
      <c r="I836" s="77"/>
      <c r="K836" s="76"/>
      <c r="L836" s="76"/>
      <c r="O836" s="76"/>
      <c r="P836" s="76"/>
      <c r="Q836" s="76"/>
      <c r="R836" s="76"/>
      <c r="S836" s="72"/>
    </row>
    <row r="837" spans="5:19" ht="15.75" customHeight="1" x14ac:dyDescent="0.2">
      <c r="E837" s="76"/>
      <c r="I837" s="77"/>
      <c r="K837" s="76"/>
      <c r="L837" s="76"/>
      <c r="O837" s="76"/>
      <c r="P837" s="76"/>
      <c r="Q837" s="76"/>
      <c r="R837" s="76"/>
      <c r="S837" s="72"/>
    </row>
    <row r="838" spans="5:19" ht="15.75" customHeight="1" x14ac:dyDescent="0.2">
      <c r="E838" s="76"/>
      <c r="I838" s="77"/>
      <c r="K838" s="76"/>
      <c r="L838" s="76"/>
      <c r="O838" s="76"/>
      <c r="P838" s="76"/>
      <c r="Q838" s="76"/>
      <c r="R838" s="76"/>
      <c r="S838" s="72"/>
    </row>
    <row r="839" spans="5:19" ht="15.75" customHeight="1" x14ac:dyDescent="0.2">
      <c r="E839" s="76"/>
      <c r="I839" s="77"/>
      <c r="K839" s="76"/>
      <c r="L839" s="76"/>
      <c r="O839" s="76"/>
      <c r="P839" s="76"/>
      <c r="Q839" s="76"/>
      <c r="R839" s="76"/>
      <c r="S839" s="72"/>
    </row>
    <row r="840" spans="5:19" ht="15.75" customHeight="1" x14ac:dyDescent="0.2">
      <c r="E840" s="76"/>
      <c r="I840" s="77"/>
      <c r="K840" s="76"/>
      <c r="L840" s="76"/>
      <c r="O840" s="76"/>
      <c r="P840" s="76"/>
      <c r="Q840" s="76"/>
      <c r="R840" s="76"/>
      <c r="S840" s="72"/>
    </row>
    <row r="841" spans="5:19" ht="15.75" customHeight="1" x14ac:dyDescent="0.2">
      <c r="E841" s="76"/>
      <c r="I841" s="77"/>
      <c r="K841" s="76"/>
      <c r="L841" s="76"/>
      <c r="O841" s="76"/>
      <c r="P841" s="76"/>
      <c r="Q841" s="76"/>
      <c r="R841" s="76"/>
      <c r="S841" s="72"/>
    </row>
    <row r="842" spans="5:19" ht="15.75" customHeight="1" x14ac:dyDescent="0.2">
      <c r="E842" s="76"/>
      <c r="I842" s="77"/>
      <c r="K842" s="76"/>
      <c r="L842" s="76"/>
      <c r="O842" s="76"/>
      <c r="P842" s="76"/>
      <c r="Q842" s="76"/>
      <c r="R842" s="76"/>
      <c r="S842" s="72"/>
    </row>
    <row r="843" spans="5:19" ht="15.75" customHeight="1" x14ac:dyDescent="0.2">
      <c r="E843" s="76"/>
      <c r="I843" s="77"/>
      <c r="K843" s="76"/>
      <c r="L843" s="76"/>
      <c r="O843" s="76"/>
      <c r="P843" s="76"/>
      <c r="Q843" s="76"/>
      <c r="R843" s="76"/>
      <c r="S843" s="72"/>
    </row>
    <row r="844" spans="5:19" ht="15.75" customHeight="1" x14ac:dyDescent="0.2">
      <c r="E844" s="76"/>
      <c r="I844" s="77"/>
      <c r="K844" s="76"/>
      <c r="L844" s="76"/>
      <c r="O844" s="76"/>
      <c r="P844" s="76"/>
      <c r="Q844" s="76"/>
      <c r="R844" s="76"/>
      <c r="S844" s="72"/>
    </row>
    <row r="845" spans="5:19" ht="15.75" customHeight="1" x14ac:dyDescent="0.2">
      <c r="E845" s="76"/>
      <c r="I845" s="77"/>
      <c r="K845" s="76"/>
      <c r="L845" s="76"/>
      <c r="O845" s="76"/>
      <c r="P845" s="76"/>
      <c r="Q845" s="76"/>
      <c r="R845" s="76"/>
      <c r="S845" s="72"/>
    </row>
    <row r="846" spans="5:19" ht="15.75" customHeight="1" x14ac:dyDescent="0.2">
      <c r="E846" s="76"/>
      <c r="I846" s="77"/>
      <c r="K846" s="76"/>
      <c r="L846" s="76"/>
      <c r="O846" s="76"/>
      <c r="P846" s="76"/>
      <c r="Q846" s="76"/>
      <c r="R846" s="76"/>
      <c r="S846" s="72"/>
    </row>
    <row r="847" spans="5:19" ht="15.75" customHeight="1" x14ac:dyDescent="0.2">
      <c r="E847" s="76"/>
      <c r="I847" s="77"/>
      <c r="K847" s="76"/>
      <c r="L847" s="76"/>
      <c r="O847" s="76"/>
      <c r="P847" s="76"/>
      <c r="Q847" s="76"/>
      <c r="R847" s="76"/>
      <c r="S847" s="72"/>
    </row>
    <row r="848" spans="5:19" ht="15.75" customHeight="1" x14ac:dyDescent="0.2">
      <c r="E848" s="76"/>
      <c r="I848" s="77"/>
      <c r="K848" s="76"/>
      <c r="L848" s="76"/>
      <c r="O848" s="76"/>
      <c r="P848" s="76"/>
      <c r="Q848" s="76"/>
      <c r="R848" s="76"/>
      <c r="S848" s="72"/>
    </row>
    <row r="849" spans="5:19" ht="15.75" customHeight="1" x14ac:dyDescent="0.2">
      <c r="E849" s="76"/>
      <c r="I849" s="77"/>
      <c r="K849" s="76"/>
      <c r="L849" s="76"/>
      <c r="O849" s="76"/>
      <c r="P849" s="76"/>
      <c r="Q849" s="76"/>
      <c r="R849" s="76"/>
      <c r="S849" s="72"/>
    </row>
    <row r="850" spans="5:19" ht="15.75" customHeight="1" x14ac:dyDescent="0.2">
      <c r="E850" s="76"/>
      <c r="I850" s="77"/>
      <c r="K850" s="76"/>
      <c r="L850" s="76"/>
      <c r="O850" s="76"/>
      <c r="P850" s="76"/>
      <c r="Q850" s="76"/>
      <c r="R850" s="76"/>
      <c r="S850" s="72"/>
    </row>
    <row r="851" spans="5:19" ht="15.75" customHeight="1" x14ac:dyDescent="0.2">
      <c r="E851" s="76"/>
      <c r="I851" s="77"/>
      <c r="K851" s="76"/>
      <c r="L851" s="76"/>
      <c r="O851" s="76"/>
      <c r="P851" s="76"/>
      <c r="Q851" s="76"/>
      <c r="R851" s="76"/>
      <c r="S851" s="72"/>
    </row>
    <row r="852" spans="5:19" ht="15.75" customHeight="1" x14ac:dyDescent="0.2">
      <c r="E852" s="76"/>
      <c r="I852" s="77"/>
      <c r="K852" s="76"/>
      <c r="L852" s="76"/>
      <c r="O852" s="76"/>
      <c r="P852" s="76"/>
      <c r="Q852" s="76"/>
      <c r="R852" s="76"/>
      <c r="S852" s="72"/>
    </row>
    <row r="853" spans="5:19" ht="15.75" customHeight="1" x14ac:dyDescent="0.2">
      <c r="E853" s="76"/>
      <c r="I853" s="77"/>
      <c r="K853" s="76"/>
      <c r="L853" s="76"/>
      <c r="O853" s="76"/>
      <c r="P853" s="76"/>
      <c r="Q853" s="76"/>
      <c r="R853" s="76"/>
      <c r="S853" s="72"/>
    </row>
    <row r="854" spans="5:19" ht="15.75" customHeight="1" x14ac:dyDescent="0.2">
      <c r="E854" s="76"/>
      <c r="I854" s="77"/>
      <c r="K854" s="76"/>
      <c r="L854" s="76"/>
      <c r="O854" s="76"/>
      <c r="P854" s="76"/>
      <c r="Q854" s="76"/>
      <c r="R854" s="76"/>
      <c r="S854" s="72"/>
    </row>
    <row r="855" spans="5:19" ht="15.75" customHeight="1" x14ac:dyDescent="0.2">
      <c r="E855" s="76"/>
      <c r="I855" s="77"/>
      <c r="K855" s="76"/>
      <c r="L855" s="76"/>
      <c r="O855" s="76"/>
      <c r="P855" s="76"/>
      <c r="Q855" s="76"/>
      <c r="R855" s="76"/>
      <c r="S855" s="72"/>
    </row>
    <row r="856" spans="5:19" ht="15.75" customHeight="1" x14ac:dyDescent="0.2">
      <c r="E856" s="76"/>
      <c r="I856" s="77"/>
      <c r="K856" s="76"/>
      <c r="L856" s="76"/>
      <c r="O856" s="76"/>
      <c r="P856" s="76"/>
      <c r="Q856" s="76"/>
      <c r="R856" s="76"/>
      <c r="S856" s="72"/>
    </row>
    <row r="857" spans="5:19" ht="15.75" customHeight="1" x14ac:dyDescent="0.2">
      <c r="E857" s="76"/>
      <c r="I857" s="77"/>
      <c r="K857" s="76"/>
      <c r="L857" s="76"/>
      <c r="O857" s="76"/>
      <c r="P857" s="76"/>
      <c r="Q857" s="76"/>
      <c r="R857" s="76"/>
      <c r="S857" s="72"/>
    </row>
    <row r="858" spans="5:19" ht="15.75" customHeight="1" x14ac:dyDescent="0.2">
      <c r="E858" s="76"/>
      <c r="I858" s="77"/>
      <c r="K858" s="76"/>
      <c r="L858" s="76"/>
      <c r="O858" s="76"/>
      <c r="P858" s="76"/>
      <c r="Q858" s="76"/>
      <c r="R858" s="76"/>
      <c r="S858" s="72"/>
    </row>
    <row r="859" spans="5:19" ht="15.75" customHeight="1" x14ac:dyDescent="0.2">
      <c r="E859" s="76"/>
      <c r="I859" s="77"/>
      <c r="K859" s="76"/>
      <c r="L859" s="76"/>
      <c r="O859" s="76"/>
      <c r="P859" s="76"/>
      <c r="Q859" s="76"/>
      <c r="R859" s="76"/>
      <c r="S859" s="72"/>
    </row>
    <row r="860" spans="5:19" ht="15.75" customHeight="1" x14ac:dyDescent="0.2">
      <c r="E860" s="76"/>
      <c r="I860" s="77"/>
      <c r="K860" s="76"/>
      <c r="L860" s="76"/>
      <c r="O860" s="76"/>
      <c r="P860" s="76"/>
      <c r="Q860" s="76"/>
      <c r="R860" s="76"/>
      <c r="S860" s="72"/>
    </row>
    <row r="861" spans="5:19" ht="15.75" customHeight="1" x14ac:dyDescent="0.2">
      <c r="E861" s="76"/>
      <c r="I861" s="77"/>
      <c r="K861" s="76"/>
      <c r="L861" s="76"/>
      <c r="O861" s="76"/>
      <c r="P861" s="76"/>
      <c r="Q861" s="76"/>
      <c r="R861" s="76"/>
      <c r="S861" s="72"/>
    </row>
    <row r="862" spans="5:19" ht="15.75" customHeight="1" x14ac:dyDescent="0.2">
      <c r="E862" s="76"/>
      <c r="I862" s="77"/>
      <c r="K862" s="76"/>
      <c r="L862" s="76"/>
      <c r="O862" s="76"/>
      <c r="P862" s="76"/>
      <c r="Q862" s="76"/>
      <c r="R862" s="76"/>
      <c r="S862" s="72"/>
    </row>
    <row r="863" spans="5:19" ht="15.75" customHeight="1" x14ac:dyDescent="0.2">
      <c r="E863" s="76"/>
      <c r="I863" s="77"/>
      <c r="K863" s="76"/>
      <c r="L863" s="76"/>
      <c r="O863" s="76"/>
      <c r="P863" s="76"/>
      <c r="Q863" s="76"/>
      <c r="R863" s="76"/>
      <c r="S863" s="72"/>
    </row>
    <row r="864" spans="5:19" ht="15.75" customHeight="1" x14ac:dyDescent="0.2">
      <c r="E864" s="76"/>
      <c r="I864" s="77"/>
      <c r="K864" s="76"/>
      <c r="L864" s="76"/>
      <c r="O864" s="76"/>
      <c r="P864" s="76"/>
      <c r="Q864" s="76"/>
      <c r="R864" s="76"/>
      <c r="S864" s="72"/>
    </row>
    <row r="865" spans="5:19" ht="15.75" customHeight="1" x14ac:dyDescent="0.2">
      <c r="E865" s="76"/>
      <c r="I865" s="77"/>
      <c r="K865" s="76"/>
      <c r="L865" s="76"/>
      <c r="O865" s="76"/>
      <c r="P865" s="76"/>
      <c r="Q865" s="76"/>
      <c r="R865" s="76"/>
      <c r="S865" s="72"/>
    </row>
    <row r="866" spans="5:19" ht="15.75" customHeight="1" x14ac:dyDescent="0.2">
      <c r="E866" s="76"/>
      <c r="I866" s="77"/>
      <c r="K866" s="76"/>
      <c r="L866" s="76"/>
      <c r="O866" s="76"/>
      <c r="P866" s="76"/>
      <c r="Q866" s="76"/>
      <c r="R866" s="76"/>
      <c r="S866" s="72"/>
    </row>
    <row r="867" spans="5:19" ht="15.75" customHeight="1" x14ac:dyDescent="0.2">
      <c r="E867" s="76"/>
      <c r="I867" s="77"/>
      <c r="K867" s="76"/>
      <c r="L867" s="76"/>
      <c r="O867" s="76"/>
      <c r="P867" s="76"/>
      <c r="Q867" s="76"/>
      <c r="R867" s="76"/>
      <c r="S867" s="72"/>
    </row>
    <row r="868" spans="5:19" ht="15.75" customHeight="1" x14ac:dyDescent="0.2">
      <c r="E868" s="76"/>
      <c r="I868" s="77"/>
      <c r="K868" s="76"/>
      <c r="L868" s="76"/>
      <c r="O868" s="76"/>
      <c r="P868" s="76"/>
      <c r="Q868" s="76"/>
      <c r="R868" s="76"/>
      <c r="S868" s="72"/>
    </row>
    <row r="869" spans="5:19" ht="15.75" customHeight="1" x14ac:dyDescent="0.2">
      <c r="E869" s="76"/>
      <c r="I869" s="77"/>
      <c r="K869" s="76"/>
      <c r="L869" s="76"/>
      <c r="O869" s="76"/>
      <c r="P869" s="76"/>
      <c r="Q869" s="76"/>
      <c r="R869" s="76"/>
      <c r="S869" s="72"/>
    </row>
    <row r="870" spans="5:19" ht="15.75" customHeight="1" x14ac:dyDescent="0.2">
      <c r="E870" s="76"/>
      <c r="I870" s="77"/>
      <c r="K870" s="76"/>
      <c r="L870" s="76"/>
      <c r="O870" s="76"/>
      <c r="P870" s="76"/>
      <c r="Q870" s="76"/>
      <c r="R870" s="76"/>
      <c r="S870" s="72"/>
    </row>
    <row r="871" spans="5:19" ht="15.75" customHeight="1" x14ac:dyDescent="0.2">
      <c r="E871" s="76"/>
      <c r="I871" s="77"/>
      <c r="K871" s="76"/>
      <c r="L871" s="76"/>
      <c r="O871" s="76"/>
      <c r="P871" s="76"/>
      <c r="Q871" s="76"/>
      <c r="R871" s="76"/>
      <c r="S871" s="72"/>
    </row>
    <row r="872" spans="5:19" ht="15.75" customHeight="1" x14ac:dyDescent="0.2">
      <c r="E872" s="76"/>
      <c r="I872" s="77"/>
      <c r="K872" s="76"/>
      <c r="L872" s="76"/>
      <c r="O872" s="76"/>
      <c r="P872" s="76"/>
      <c r="Q872" s="76"/>
      <c r="R872" s="76"/>
      <c r="S872" s="72"/>
    </row>
    <row r="873" spans="5:19" ht="15.75" customHeight="1" x14ac:dyDescent="0.2">
      <c r="E873" s="76"/>
      <c r="I873" s="77"/>
      <c r="K873" s="76"/>
      <c r="L873" s="76"/>
      <c r="O873" s="76"/>
      <c r="P873" s="76"/>
      <c r="Q873" s="76"/>
      <c r="R873" s="76"/>
      <c r="S873" s="72"/>
    </row>
    <row r="874" spans="5:19" ht="15.75" customHeight="1" x14ac:dyDescent="0.2">
      <c r="E874" s="76"/>
      <c r="I874" s="77"/>
      <c r="K874" s="76"/>
      <c r="L874" s="76"/>
      <c r="O874" s="76"/>
      <c r="P874" s="76"/>
      <c r="Q874" s="76"/>
      <c r="R874" s="76"/>
      <c r="S874" s="72"/>
    </row>
    <row r="875" spans="5:19" ht="15.75" customHeight="1" x14ac:dyDescent="0.2">
      <c r="E875" s="76"/>
      <c r="I875" s="77"/>
      <c r="K875" s="76"/>
      <c r="L875" s="76"/>
      <c r="O875" s="76"/>
      <c r="P875" s="76"/>
      <c r="Q875" s="76"/>
      <c r="R875" s="76"/>
      <c r="S875" s="72"/>
    </row>
    <row r="876" spans="5:19" ht="15.75" customHeight="1" x14ac:dyDescent="0.2">
      <c r="E876" s="76"/>
      <c r="I876" s="77"/>
      <c r="K876" s="76"/>
      <c r="L876" s="76"/>
      <c r="O876" s="76"/>
      <c r="P876" s="76"/>
      <c r="Q876" s="76"/>
      <c r="R876" s="76"/>
      <c r="S876" s="72"/>
    </row>
    <row r="877" spans="5:19" ht="15.75" customHeight="1" x14ac:dyDescent="0.2">
      <c r="E877" s="76"/>
      <c r="I877" s="77"/>
      <c r="K877" s="76"/>
      <c r="L877" s="76"/>
      <c r="O877" s="76"/>
      <c r="P877" s="76"/>
      <c r="Q877" s="76"/>
      <c r="R877" s="76"/>
      <c r="S877" s="72"/>
    </row>
    <row r="878" spans="5:19" ht="15.75" customHeight="1" x14ac:dyDescent="0.2">
      <c r="E878" s="76"/>
      <c r="I878" s="77"/>
      <c r="K878" s="76"/>
      <c r="L878" s="76"/>
      <c r="O878" s="76"/>
      <c r="P878" s="76"/>
      <c r="Q878" s="76"/>
      <c r="R878" s="76"/>
      <c r="S878" s="72"/>
    </row>
    <row r="879" spans="5:19" ht="15.75" customHeight="1" x14ac:dyDescent="0.2">
      <c r="E879" s="76"/>
      <c r="I879" s="77"/>
      <c r="K879" s="76"/>
      <c r="L879" s="76"/>
      <c r="O879" s="76"/>
      <c r="P879" s="76"/>
      <c r="Q879" s="76"/>
      <c r="R879" s="76"/>
      <c r="S879" s="72"/>
    </row>
    <row r="880" spans="5:19" ht="15.75" customHeight="1" x14ac:dyDescent="0.2">
      <c r="E880" s="76"/>
      <c r="I880" s="77"/>
      <c r="K880" s="76"/>
      <c r="L880" s="76"/>
      <c r="O880" s="76"/>
      <c r="P880" s="76"/>
      <c r="Q880" s="76"/>
      <c r="R880" s="76"/>
      <c r="S880" s="72"/>
    </row>
    <row r="881" spans="5:19" ht="15.75" customHeight="1" x14ac:dyDescent="0.2">
      <c r="E881" s="76"/>
      <c r="I881" s="77"/>
      <c r="K881" s="76"/>
      <c r="L881" s="76"/>
      <c r="O881" s="76"/>
      <c r="P881" s="76"/>
      <c r="Q881" s="76"/>
      <c r="R881" s="76"/>
      <c r="S881" s="72"/>
    </row>
    <row r="882" spans="5:19" ht="15.75" customHeight="1" x14ac:dyDescent="0.2">
      <c r="E882" s="76"/>
      <c r="I882" s="77"/>
      <c r="K882" s="76"/>
      <c r="L882" s="76"/>
      <c r="O882" s="76"/>
      <c r="P882" s="76"/>
      <c r="Q882" s="76"/>
      <c r="R882" s="76"/>
      <c r="S882" s="72"/>
    </row>
    <row r="883" spans="5:19" ht="15.75" customHeight="1" x14ac:dyDescent="0.2">
      <c r="E883" s="76"/>
      <c r="I883" s="77"/>
      <c r="K883" s="76"/>
      <c r="L883" s="76"/>
      <c r="O883" s="76"/>
      <c r="P883" s="76"/>
      <c r="Q883" s="76"/>
      <c r="R883" s="76"/>
      <c r="S883" s="72"/>
    </row>
    <row r="884" spans="5:19" ht="15.75" customHeight="1" x14ac:dyDescent="0.2">
      <c r="E884" s="76"/>
      <c r="I884" s="77"/>
      <c r="K884" s="76"/>
      <c r="L884" s="76"/>
      <c r="O884" s="76"/>
      <c r="P884" s="76"/>
      <c r="Q884" s="76"/>
      <c r="R884" s="76"/>
      <c r="S884" s="72"/>
    </row>
    <row r="885" spans="5:19" ht="15.75" customHeight="1" x14ac:dyDescent="0.2">
      <c r="E885" s="76"/>
      <c r="I885" s="77"/>
      <c r="K885" s="76"/>
      <c r="L885" s="76"/>
      <c r="O885" s="76"/>
      <c r="P885" s="76"/>
      <c r="Q885" s="76"/>
      <c r="R885" s="76"/>
      <c r="S885" s="72"/>
    </row>
    <row r="886" spans="5:19" ht="15.75" customHeight="1" x14ac:dyDescent="0.2">
      <c r="E886" s="76"/>
      <c r="I886" s="77"/>
      <c r="K886" s="76"/>
      <c r="L886" s="76"/>
      <c r="O886" s="76"/>
      <c r="P886" s="76"/>
      <c r="Q886" s="76"/>
      <c r="R886" s="76"/>
      <c r="S886" s="72"/>
    </row>
    <row r="887" spans="5:19" ht="15.75" customHeight="1" x14ac:dyDescent="0.2">
      <c r="E887" s="76"/>
      <c r="I887" s="77"/>
      <c r="K887" s="76"/>
      <c r="L887" s="76"/>
      <c r="O887" s="76"/>
      <c r="P887" s="76"/>
      <c r="Q887" s="76"/>
      <c r="R887" s="76"/>
      <c r="S887" s="72"/>
    </row>
    <row r="888" spans="5:19" ht="15.75" customHeight="1" x14ac:dyDescent="0.2">
      <c r="E888" s="76"/>
      <c r="I888" s="77"/>
      <c r="K888" s="76"/>
      <c r="L888" s="76"/>
      <c r="O888" s="76"/>
      <c r="P888" s="76"/>
      <c r="Q888" s="76"/>
      <c r="R888" s="76"/>
      <c r="S888" s="72"/>
    </row>
    <row r="889" spans="5:19" ht="15.75" customHeight="1" x14ac:dyDescent="0.2">
      <c r="E889" s="76"/>
      <c r="I889" s="77"/>
      <c r="K889" s="76"/>
      <c r="L889" s="76"/>
      <c r="O889" s="76"/>
      <c r="P889" s="76"/>
      <c r="Q889" s="76"/>
      <c r="R889" s="76"/>
      <c r="S889" s="72"/>
    </row>
    <row r="890" spans="5:19" ht="15.75" customHeight="1" x14ac:dyDescent="0.2">
      <c r="E890" s="76"/>
      <c r="I890" s="77"/>
      <c r="K890" s="76"/>
      <c r="L890" s="76"/>
      <c r="O890" s="76"/>
      <c r="P890" s="76"/>
      <c r="Q890" s="76"/>
      <c r="R890" s="76"/>
      <c r="S890" s="72"/>
    </row>
    <row r="891" spans="5:19" ht="15.75" customHeight="1" x14ac:dyDescent="0.2">
      <c r="E891" s="76"/>
      <c r="I891" s="77"/>
      <c r="K891" s="76"/>
      <c r="L891" s="76"/>
      <c r="O891" s="76"/>
      <c r="P891" s="76"/>
      <c r="Q891" s="76"/>
      <c r="R891" s="76"/>
      <c r="S891" s="72"/>
    </row>
    <row r="892" spans="5:19" ht="15.75" customHeight="1" x14ac:dyDescent="0.2">
      <c r="E892" s="76"/>
      <c r="I892" s="77"/>
      <c r="K892" s="76"/>
      <c r="L892" s="76"/>
      <c r="O892" s="76"/>
      <c r="P892" s="76"/>
      <c r="Q892" s="76"/>
      <c r="R892" s="76"/>
      <c r="S892" s="72"/>
    </row>
    <row r="893" spans="5:19" ht="15.75" customHeight="1" x14ac:dyDescent="0.2">
      <c r="E893" s="76"/>
      <c r="I893" s="77"/>
      <c r="K893" s="76"/>
      <c r="L893" s="76"/>
      <c r="O893" s="76"/>
      <c r="P893" s="76"/>
      <c r="Q893" s="76"/>
      <c r="R893" s="76"/>
      <c r="S893" s="72"/>
    </row>
    <row r="894" spans="5:19" ht="15.75" customHeight="1" x14ac:dyDescent="0.2">
      <c r="E894" s="76"/>
      <c r="I894" s="77"/>
      <c r="K894" s="76"/>
      <c r="L894" s="76"/>
      <c r="O894" s="76"/>
      <c r="P894" s="76"/>
      <c r="Q894" s="76"/>
      <c r="R894" s="76"/>
      <c r="S894" s="72"/>
    </row>
    <row r="895" spans="5:19" ht="15.75" customHeight="1" x14ac:dyDescent="0.2">
      <c r="E895" s="76"/>
      <c r="I895" s="77"/>
      <c r="K895" s="76"/>
      <c r="L895" s="76"/>
      <c r="O895" s="76"/>
      <c r="P895" s="76"/>
      <c r="Q895" s="76"/>
      <c r="R895" s="76"/>
      <c r="S895" s="72"/>
    </row>
    <row r="896" spans="5:19" ht="15.75" customHeight="1" x14ac:dyDescent="0.2">
      <c r="E896" s="76"/>
      <c r="I896" s="77"/>
      <c r="K896" s="76"/>
      <c r="L896" s="76"/>
      <c r="O896" s="76"/>
      <c r="P896" s="76"/>
      <c r="Q896" s="76"/>
      <c r="R896" s="76"/>
      <c r="S896" s="72"/>
    </row>
    <row r="897" spans="5:19" ht="15.75" customHeight="1" x14ac:dyDescent="0.2">
      <c r="E897" s="76"/>
      <c r="I897" s="77"/>
      <c r="K897" s="76"/>
      <c r="L897" s="76"/>
      <c r="O897" s="76"/>
      <c r="P897" s="76"/>
      <c r="Q897" s="76"/>
      <c r="R897" s="76"/>
      <c r="S897" s="72"/>
    </row>
    <row r="898" spans="5:19" ht="15.75" customHeight="1" x14ac:dyDescent="0.2">
      <c r="E898" s="76"/>
      <c r="I898" s="77"/>
      <c r="K898" s="76"/>
      <c r="L898" s="76"/>
      <c r="O898" s="76"/>
      <c r="P898" s="76"/>
      <c r="Q898" s="76"/>
      <c r="R898" s="76"/>
      <c r="S898" s="72"/>
    </row>
    <row r="899" spans="5:19" ht="15.75" customHeight="1" x14ac:dyDescent="0.2">
      <c r="E899" s="76"/>
      <c r="I899" s="77"/>
      <c r="K899" s="76"/>
      <c r="L899" s="76"/>
      <c r="O899" s="76"/>
      <c r="P899" s="76"/>
      <c r="Q899" s="76"/>
      <c r="R899" s="76"/>
      <c r="S899" s="72"/>
    </row>
    <row r="900" spans="5:19" ht="15.75" customHeight="1" x14ac:dyDescent="0.2">
      <c r="E900" s="76"/>
      <c r="I900" s="77"/>
      <c r="K900" s="76"/>
      <c r="L900" s="76"/>
      <c r="O900" s="76"/>
      <c r="P900" s="76"/>
      <c r="Q900" s="76"/>
      <c r="R900" s="76"/>
      <c r="S900" s="72"/>
    </row>
    <row r="901" spans="5:19" ht="15.75" customHeight="1" x14ac:dyDescent="0.2">
      <c r="E901" s="76"/>
      <c r="I901" s="77"/>
      <c r="K901" s="76"/>
      <c r="L901" s="76"/>
      <c r="O901" s="76"/>
      <c r="P901" s="76"/>
      <c r="Q901" s="76"/>
      <c r="R901" s="76"/>
      <c r="S901" s="72"/>
    </row>
    <row r="902" spans="5:19" ht="15.75" customHeight="1" x14ac:dyDescent="0.2">
      <c r="E902" s="76"/>
      <c r="I902" s="77"/>
      <c r="K902" s="76"/>
      <c r="L902" s="76"/>
      <c r="O902" s="76"/>
      <c r="P902" s="76"/>
      <c r="Q902" s="76"/>
      <c r="R902" s="76"/>
      <c r="S902" s="72"/>
    </row>
    <row r="903" spans="5:19" ht="15.75" customHeight="1" x14ac:dyDescent="0.2">
      <c r="E903" s="76"/>
      <c r="I903" s="77"/>
      <c r="K903" s="76"/>
      <c r="L903" s="76"/>
      <c r="O903" s="76"/>
      <c r="P903" s="76"/>
      <c r="Q903" s="76"/>
      <c r="R903" s="76"/>
      <c r="S903" s="72"/>
    </row>
    <row r="904" spans="5:19" ht="15.75" customHeight="1" x14ac:dyDescent="0.2">
      <c r="E904" s="76"/>
      <c r="I904" s="77"/>
      <c r="K904" s="76"/>
      <c r="L904" s="76"/>
      <c r="O904" s="76"/>
      <c r="P904" s="76"/>
      <c r="Q904" s="76"/>
      <c r="R904" s="76"/>
      <c r="S904" s="72"/>
    </row>
    <row r="905" spans="5:19" ht="15.75" customHeight="1" x14ac:dyDescent="0.2">
      <c r="E905" s="76"/>
      <c r="I905" s="77"/>
      <c r="K905" s="76"/>
      <c r="L905" s="76"/>
      <c r="O905" s="76"/>
      <c r="P905" s="76"/>
      <c r="Q905" s="76"/>
      <c r="R905" s="76"/>
      <c r="S905" s="72"/>
    </row>
    <row r="906" spans="5:19" ht="15.75" customHeight="1" x14ac:dyDescent="0.2">
      <c r="E906" s="76"/>
      <c r="I906" s="77"/>
      <c r="K906" s="76"/>
      <c r="L906" s="76"/>
      <c r="O906" s="76"/>
      <c r="P906" s="76"/>
      <c r="Q906" s="76"/>
      <c r="R906" s="76"/>
      <c r="S906" s="72"/>
    </row>
    <row r="907" spans="5:19" ht="15.75" customHeight="1" x14ac:dyDescent="0.2">
      <c r="E907" s="76"/>
      <c r="I907" s="77"/>
      <c r="K907" s="76"/>
      <c r="L907" s="76"/>
      <c r="O907" s="76"/>
      <c r="P907" s="76"/>
      <c r="Q907" s="76"/>
      <c r="R907" s="76"/>
      <c r="S907" s="72"/>
    </row>
    <row r="908" spans="5:19" ht="15.75" customHeight="1" x14ac:dyDescent="0.2">
      <c r="E908" s="76"/>
      <c r="I908" s="77"/>
      <c r="K908" s="76"/>
      <c r="L908" s="76"/>
      <c r="O908" s="76"/>
      <c r="P908" s="76"/>
      <c r="Q908" s="76"/>
      <c r="R908" s="76"/>
      <c r="S908" s="72"/>
    </row>
    <row r="909" spans="5:19" ht="15.75" customHeight="1" x14ac:dyDescent="0.2">
      <c r="E909" s="76"/>
      <c r="I909" s="77"/>
      <c r="K909" s="76"/>
      <c r="L909" s="76"/>
      <c r="O909" s="76"/>
      <c r="P909" s="76"/>
      <c r="Q909" s="76"/>
      <c r="R909" s="76"/>
      <c r="S909" s="72"/>
    </row>
    <row r="910" spans="5:19" ht="15.75" customHeight="1" x14ac:dyDescent="0.2">
      <c r="E910" s="76"/>
      <c r="I910" s="77"/>
      <c r="K910" s="76"/>
      <c r="L910" s="76"/>
      <c r="O910" s="76"/>
      <c r="P910" s="76"/>
      <c r="Q910" s="76"/>
      <c r="R910" s="76"/>
      <c r="S910" s="72"/>
    </row>
    <row r="911" spans="5:19" ht="15.75" customHeight="1" x14ac:dyDescent="0.2">
      <c r="E911" s="76"/>
      <c r="I911" s="77"/>
      <c r="K911" s="76"/>
      <c r="L911" s="76"/>
      <c r="O911" s="76"/>
      <c r="P911" s="76"/>
      <c r="Q911" s="76"/>
      <c r="R911" s="76"/>
      <c r="S911" s="72"/>
    </row>
    <row r="912" spans="5:19" ht="15.75" customHeight="1" x14ac:dyDescent="0.2">
      <c r="E912" s="76"/>
      <c r="I912" s="77"/>
      <c r="K912" s="76"/>
      <c r="L912" s="76"/>
      <c r="O912" s="76"/>
      <c r="P912" s="76"/>
      <c r="Q912" s="76"/>
      <c r="R912" s="76"/>
      <c r="S912" s="72"/>
    </row>
    <row r="913" spans="5:19" ht="15.75" customHeight="1" x14ac:dyDescent="0.2">
      <c r="E913" s="76"/>
      <c r="I913" s="77"/>
      <c r="K913" s="76"/>
      <c r="L913" s="76"/>
      <c r="O913" s="76"/>
      <c r="P913" s="76"/>
      <c r="Q913" s="76"/>
      <c r="R913" s="76"/>
      <c r="S913" s="72"/>
    </row>
    <row r="914" spans="5:19" ht="15.75" customHeight="1" x14ac:dyDescent="0.2">
      <c r="E914" s="76"/>
      <c r="I914" s="77"/>
      <c r="K914" s="76"/>
      <c r="L914" s="76"/>
      <c r="O914" s="76"/>
      <c r="P914" s="76"/>
      <c r="Q914" s="76"/>
      <c r="R914" s="76"/>
      <c r="S914" s="72"/>
    </row>
    <row r="915" spans="5:19" ht="15.75" customHeight="1" x14ac:dyDescent="0.2">
      <c r="E915" s="76"/>
      <c r="I915" s="77"/>
      <c r="K915" s="76"/>
      <c r="L915" s="76"/>
      <c r="O915" s="76"/>
      <c r="P915" s="76"/>
      <c r="Q915" s="76"/>
      <c r="R915" s="76"/>
      <c r="S915" s="72"/>
    </row>
    <row r="916" spans="5:19" ht="15.75" customHeight="1" x14ac:dyDescent="0.2">
      <c r="E916" s="76"/>
      <c r="I916" s="77"/>
      <c r="K916" s="76"/>
      <c r="L916" s="76"/>
      <c r="O916" s="76"/>
      <c r="P916" s="76"/>
      <c r="Q916" s="76"/>
      <c r="R916" s="76"/>
      <c r="S916" s="72"/>
    </row>
    <row r="917" spans="5:19" ht="15.75" customHeight="1" x14ac:dyDescent="0.2">
      <c r="E917" s="76"/>
      <c r="I917" s="77"/>
      <c r="K917" s="76"/>
      <c r="L917" s="76"/>
      <c r="O917" s="76"/>
      <c r="P917" s="76"/>
      <c r="Q917" s="76"/>
      <c r="R917" s="76"/>
      <c r="S917" s="72"/>
    </row>
    <row r="918" spans="5:19" ht="15.75" customHeight="1" x14ac:dyDescent="0.2">
      <c r="E918" s="76"/>
      <c r="I918" s="77"/>
      <c r="K918" s="76"/>
      <c r="L918" s="76"/>
      <c r="O918" s="76"/>
      <c r="P918" s="76"/>
      <c r="Q918" s="76"/>
      <c r="R918" s="76"/>
      <c r="S918" s="72"/>
    </row>
    <row r="919" spans="5:19" ht="15.75" customHeight="1" x14ac:dyDescent="0.2">
      <c r="E919" s="76"/>
      <c r="I919" s="77"/>
      <c r="K919" s="76"/>
      <c r="L919" s="76"/>
      <c r="O919" s="76"/>
      <c r="P919" s="76"/>
      <c r="Q919" s="76"/>
      <c r="R919" s="76"/>
      <c r="S919" s="72"/>
    </row>
    <row r="920" spans="5:19" ht="15.75" customHeight="1" x14ac:dyDescent="0.2">
      <c r="E920" s="76"/>
      <c r="I920" s="77"/>
      <c r="K920" s="76"/>
      <c r="L920" s="76"/>
      <c r="O920" s="76"/>
      <c r="P920" s="76"/>
      <c r="Q920" s="76"/>
      <c r="R920" s="76"/>
      <c r="S920" s="72"/>
    </row>
    <row r="921" spans="5:19" ht="15.75" customHeight="1" x14ac:dyDescent="0.2">
      <c r="E921" s="76"/>
      <c r="I921" s="77"/>
      <c r="K921" s="76"/>
      <c r="L921" s="76"/>
      <c r="O921" s="76"/>
      <c r="P921" s="76"/>
      <c r="Q921" s="76"/>
      <c r="R921" s="76"/>
      <c r="S921" s="72"/>
    </row>
    <row r="922" spans="5:19" ht="15.75" customHeight="1" x14ac:dyDescent="0.2">
      <c r="E922" s="76"/>
      <c r="I922" s="77"/>
      <c r="K922" s="76"/>
      <c r="L922" s="76"/>
      <c r="O922" s="76"/>
      <c r="P922" s="76"/>
      <c r="Q922" s="76"/>
      <c r="R922" s="76"/>
      <c r="S922" s="72"/>
    </row>
    <row r="923" spans="5:19" ht="15.75" customHeight="1" x14ac:dyDescent="0.2">
      <c r="E923" s="76"/>
      <c r="I923" s="77"/>
      <c r="K923" s="76"/>
      <c r="L923" s="76"/>
      <c r="O923" s="76"/>
      <c r="P923" s="76"/>
      <c r="Q923" s="76"/>
      <c r="R923" s="76"/>
      <c r="S923" s="72"/>
    </row>
    <row r="924" spans="5:19" ht="15.75" customHeight="1" x14ac:dyDescent="0.2">
      <c r="E924" s="76"/>
      <c r="I924" s="77"/>
      <c r="K924" s="76"/>
      <c r="L924" s="76"/>
      <c r="O924" s="76"/>
      <c r="P924" s="76"/>
      <c r="Q924" s="76"/>
      <c r="R924" s="76"/>
      <c r="S924" s="72"/>
    </row>
    <row r="925" spans="5:19" ht="15.75" customHeight="1" x14ac:dyDescent="0.2">
      <c r="E925" s="76"/>
      <c r="I925" s="77"/>
      <c r="K925" s="76"/>
      <c r="L925" s="76"/>
      <c r="O925" s="76"/>
      <c r="P925" s="76"/>
      <c r="Q925" s="76"/>
      <c r="R925" s="76"/>
      <c r="S925" s="72"/>
    </row>
    <row r="926" spans="5:19" ht="15.75" customHeight="1" x14ac:dyDescent="0.2">
      <c r="E926" s="76"/>
      <c r="I926" s="77"/>
      <c r="K926" s="76"/>
      <c r="L926" s="76"/>
      <c r="O926" s="76"/>
      <c r="P926" s="76"/>
      <c r="Q926" s="76"/>
      <c r="R926" s="76"/>
      <c r="S926" s="72"/>
    </row>
    <row r="927" spans="5:19" ht="15.75" customHeight="1" x14ac:dyDescent="0.2">
      <c r="E927" s="76"/>
      <c r="I927" s="77"/>
      <c r="K927" s="76"/>
      <c r="L927" s="76"/>
      <c r="O927" s="76"/>
      <c r="P927" s="76"/>
      <c r="Q927" s="76"/>
      <c r="R927" s="76"/>
      <c r="S927" s="72"/>
    </row>
    <row r="928" spans="5:19" ht="15.75" customHeight="1" x14ac:dyDescent="0.2">
      <c r="E928" s="76"/>
      <c r="I928" s="77"/>
      <c r="K928" s="76"/>
      <c r="L928" s="76"/>
      <c r="O928" s="76"/>
      <c r="P928" s="76"/>
      <c r="Q928" s="76"/>
      <c r="R928" s="76"/>
      <c r="S928" s="72"/>
    </row>
    <row r="929" spans="5:19" ht="15.75" customHeight="1" x14ac:dyDescent="0.2">
      <c r="E929" s="76"/>
      <c r="I929" s="77"/>
      <c r="K929" s="76"/>
      <c r="L929" s="76"/>
      <c r="O929" s="76"/>
      <c r="P929" s="76"/>
      <c r="Q929" s="76"/>
      <c r="R929" s="76"/>
      <c r="S929" s="72"/>
    </row>
    <row r="930" spans="5:19" ht="15.75" customHeight="1" x14ac:dyDescent="0.2">
      <c r="E930" s="76"/>
      <c r="I930" s="77"/>
      <c r="K930" s="76"/>
      <c r="L930" s="76"/>
      <c r="O930" s="76"/>
      <c r="P930" s="76"/>
      <c r="Q930" s="76"/>
      <c r="R930" s="76"/>
      <c r="S930" s="72"/>
    </row>
    <row r="931" spans="5:19" ht="15.75" customHeight="1" x14ac:dyDescent="0.2">
      <c r="E931" s="76"/>
      <c r="I931" s="77"/>
      <c r="K931" s="76"/>
      <c r="L931" s="76"/>
      <c r="O931" s="76"/>
      <c r="P931" s="76"/>
      <c r="Q931" s="76"/>
      <c r="R931" s="76"/>
      <c r="S931" s="72"/>
    </row>
    <row r="932" spans="5:19" ht="15.75" customHeight="1" x14ac:dyDescent="0.2">
      <c r="E932" s="76"/>
      <c r="I932" s="77"/>
      <c r="K932" s="76"/>
      <c r="L932" s="76"/>
      <c r="O932" s="76"/>
      <c r="P932" s="76"/>
      <c r="Q932" s="76"/>
      <c r="R932" s="76"/>
      <c r="S932" s="72"/>
    </row>
    <row r="933" spans="5:19" ht="15.75" customHeight="1" x14ac:dyDescent="0.2">
      <c r="E933" s="76"/>
      <c r="I933" s="77"/>
      <c r="K933" s="76"/>
      <c r="L933" s="76"/>
      <c r="O933" s="76"/>
      <c r="P933" s="76"/>
      <c r="Q933" s="76"/>
      <c r="R933" s="76"/>
      <c r="S933" s="72"/>
    </row>
    <row r="934" spans="5:19" ht="15.75" customHeight="1" x14ac:dyDescent="0.2">
      <c r="E934" s="76"/>
      <c r="I934" s="77"/>
      <c r="K934" s="76"/>
      <c r="L934" s="76"/>
      <c r="O934" s="76"/>
      <c r="P934" s="76"/>
      <c r="Q934" s="76"/>
      <c r="R934" s="76"/>
      <c r="S934" s="72"/>
    </row>
    <row r="935" spans="5:19" ht="15.75" customHeight="1" x14ac:dyDescent="0.2">
      <c r="E935" s="76"/>
      <c r="I935" s="77"/>
      <c r="K935" s="76"/>
      <c r="L935" s="76"/>
      <c r="O935" s="76"/>
      <c r="P935" s="76"/>
      <c r="Q935" s="76"/>
      <c r="R935" s="76"/>
      <c r="S935" s="72"/>
    </row>
    <row r="936" spans="5:19" ht="15.75" customHeight="1" x14ac:dyDescent="0.2">
      <c r="E936" s="76"/>
      <c r="I936" s="77"/>
      <c r="K936" s="76"/>
      <c r="L936" s="76"/>
      <c r="O936" s="76"/>
      <c r="P936" s="76"/>
      <c r="Q936" s="76"/>
      <c r="R936" s="76"/>
      <c r="S936" s="72"/>
    </row>
    <row r="937" spans="5:19" ht="15.75" customHeight="1" x14ac:dyDescent="0.2">
      <c r="E937" s="76"/>
      <c r="I937" s="77"/>
      <c r="K937" s="76"/>
      <c r="L937" s="76"/>
      <c r="O937" s="76"/>
      <c r="P937" s="76"/>
      <c r="Q937" s="76"/>
      <c r="R937" s="76"/>
      <c r="S937" s="72"/>
    </row>
    <row r="938" spans="5:19" ht="15.75" customHeight="1" x14ac:dyDescent="0.2">
      <c r="E938" s="76"/>
      <c r="I938" s="77"/>
      <c r="K938" s="76"/>
      <c r="L938" s="76"/>
      <c r="O938" s="76"/>
      <c r="P938" s="76"/>
      <c r="Q938" s="76"/>
      <c r="R938" s="76"/>
      <c r="S938" s="72"/>
    </row>
    <row r="939" spans="5:19" ht="15.75" customHeight="1" x14ac:dyDescent="0.2">
      <c r="E939" s="76"/>
      <c r="I939" s="77"/>
      <c r="K939" s="76"/>
      <c r="L939" s="76"/>
      <c r="O939" s="76"/>
      <c r="P939" s="76"/>
      <c r="Q939" s="76"/>
      <c r="R939" s="76"/>
      <c r="S939" s="72"/>
    </row>
    <row r="940" spans="5:19" ht="15.75" customHeight="1" x14ac:dyDescent="0.2">
      <c r="E940" s="76"/>
      <c r="I940" s="77"/>
      <c r="K940" s="76"/>
      <c r="L940" s="76"/>
      <c r="O940" s="76"/>
      <c r="P940" s="76"/>
      <c r="Q940" s="76"/>
      <c r="R940" s="76"/>
      <c r="S940" s="72"/>
    </row>
    <row r="941" spans="5:19" ht="15.75" customHeight="1" x14ac:dyDescent="0.2">
      <c r="E941" s="76"/>
      <c r="I941" s="77"/>
      <c r="K941" s="76"/>
      <c r="L941" s="76"/>
      <c r="O941" s="76"/>
      <c r="P941" s="76"/>
      <c r="Q941" s="76"/>
      <c r="R941" s="76"/>
      <c r="S941" s="72"/>
    </row>
    <row r="942" spans="5:19" ht="15.75" customHeight="1" x14ac:dyDescent="0.2">
      <c r="E942" s="76"/>
      <c r="I942" s="77"/>
      <c r="K942" s="76"/>
      <c r="L942" s="76"/>
      <c r="O942" s="76"/>
      <c r="P942" s="76"/>
      <c r="Q942" s="76"/>
      <c r="R942" s="76"/>
      <c r="S942" s="72"/>
    </row>
    <row r="943" spans="5:19" ht="15.75" customHeight="1" x14ac:dyDescent="0.2">
      <c r="E943" s="76"/>
      <c r="I943" s="77"/>
      <c r="K943" s="76"/>
      <c r="L943" s="76"/>
      <c r="O943" s="76"/>
      <c r="P943" s="76"/>
      <c r="Q943" s="76"/>
      <c r="R943" s="76"/>
      <c r="S943" s="72"/>
    </row>
    <row r="944" spans="5:19" ht="15.75" customHeight="1" x14ac:dyDescent="0.2">
      <c r="E944" s="76"/>
      <c r="I944" s="77"/>
      <c r="K944" s="76"/>
      <c r="L944" s="76"/>
      <c r="O944" s="76"/>
      <c r="P944" s="76"/>
      <c r="Q944" s="76"/>
      <c r="R944" s="76"/>
      <c r="S944" s="72"/>
    </row>
    <row r="945" spans="5:19" ht="15.75" customHeight="1" x14ac:dyDescent="0.2">
      <c r="E945" s="76"/>
      <c r="I945" s="77"/>
      <c r="K945" s="76"/>
      <c r="L945" s="76"/>
      <c r="O945" s="76"/>
      <c r="P945" s="76"/>
      <c r="Q945" s="76"/>
      <c r="R945" s="76"/>
      <c r="S945" s="72"/>
    </row>
    <row r="946" spans="5:19" ht="15.75" customHeight="1" x14ac:dyDescent="0.2">
      <c r="E946" s="76"/>
      <c r="I946" s="77"/>
      <c r="K946" s="76"/>
      <c r="L946" s="76"/>
      <c r="O946" s="76"/>
      <c r="P946" s="76"/>
      <c r="Q946" s="76"/>
      <c r="R946" s="76"/>
      <c r="S946" s="72"/>
    </row>
    <row r="947" spans="5:19" ht="15.75" customHeight="1" x14ac:dyDescent="0.2">
      <c r="E947" s="76"/>
      <c r="I947" s="77"/>
      <c r="K947" s="76"/>
      <c r="L947" s="76"/>
      <c r="O947" s="76"/>
      <c r="P947" s="76"/>
      <c r="Q947" s="76"/>
      <c r="R947" s="76"/>
      <c r="S947" s="72"/>
    </row>
    <row r="948" spans="5:19" ht="15.75" customHeight="1" x14ac:dyDescent="0.2">
      <c r="E948" s="76"/>
      <c r="I948" s="77"/>
      <c r="K948" s="76"/>
      <c r="L948" s="76"/>
      <c r="O948" s="76"/>
      <c r="P948" s="76"/>
      <c r="Q948" s="76"/>
      <c r="R948" s="76"/>
      <c r="S948" s="72"/>
    </row>
    <row r="949" spans="5:19" ht="15.75" customHeight="1" x14ac:dyDescent="0.2">
      <c r="E949" s="76"/>
      <c r="I949" s="77"/>
      <c r="K949" s="76"/>
      <c r="L949" s="76"/>
      <c r="O949" s="76"/>
      <c r="P949" s="76"/>
      <c r="Q949" s="76"/>
      <c r="R949" s="76"/>
      <c r="S949" s="72"/>
    </row>
    <row r="950" spans="5:19" ht="15.75" customHeight="1" x14ac:dyDescent="0.2">
      <c r="E950" s="76"/>
      <c r="I950" s="77"/>
      <c r="K950" s="76"/>
      <c r="L950" s="76"/>
      <c r="O950" s="76"/>
      <c r="P950" s="76"/>
      <c r="Q950" s="76"/>
      <c r="R950" s="76"/>
      <c r="S950" s="72"/>
    </row>
    <row r="951" spans="5:19" ht="15.75" customHeight="1" x14ac:dyDescent="0.2">
      <c r="E951" s="76"/>
      <c r="I951" s="77"/>
      <c r="K951" s="76"/>
      <c r="L951" s="76"/>
      <c r="O951" s="76"/>
      <c r="P951" s="76"/>
      <c r="Q951" s="76"/>
      <c r="R951" s="76"/>
      <c r="S951" s="72"/>
    </row>
    <row r="952" spans="5:19" ht="15.75" customHeight="1" x14ac:dyDescent="0.2">
      <c r="E952" s="76"/>
      <c r="I952" s="77"/>
      <c r="K952" s="76"/>
      <c r="L952" s="76"/>
      <c r="O952" s="76"/>
      <c r="P952" s="76"/>
      <c r="Q952" s="76"/>
      <c r="R952" s="76"/>
      <c r="S952" s="72"/>
    </row>
    <row r="953" spans="5:19" ht="15.75" customHeight="1" x14ac:dyDescent="0.2">
      <c r="E953" s="76"/>
      <c r="I953" s="77"/>
      <c r="K953" s="76"/>
      <c r="L953" s="76"/>
      <c r="O953" s="76"/>
      <c r="P953" s="76"/>
      <c r="Q953" s="76"/>
      <c r="R953" s="76"/>
      <c r="S953" s="72"/>
    </row>
    <row r="954" spans="5:19" ht="15.75" customHeight="1" x14ac:dyDescent="0.2">
      <c r="E954" s="76"/>
      <c r="I954" s="77"/>
      <c r="K954" s="76"/>
      <c r="L954" s="76"/>
      <c r="O954" s="76"/>
      <c r="P954" s="76"/>
      <c r="Q954" s="76"/>
      <c r="R954" s="76"/>
      <c r="S954" s="72"/>
    </row>
    <row r="955" spans="5:19" ht="15.75" customHeight="1" x14ac:dyDescent="0.2">
      <c r="E955" s="76"/>
      <c r="I955" s="77"/>
      <c r="K955" s="76"/>
      <c r="L955" s="76"/>
      <c r="O955" s="76"/>
      <c r="P955" s="76"/>
      <c r="Q955" s="76"/>
      <c r="R955" s="76"/>
      <c r="S955" s="72"/>
    </row>
    <row r="956" spans="5:19" ht="15.75" customHeight="1" x14ac:dyDescent="0.2">
      <c r="E956" s="76"/>
      <c r="I956" s="77"/>
      <c r="K956" s="76"/>
      <c r="L956" s="76"/>
      <c r="O956" s="76"/>
      <c r="P956" s="76"/>
      <c r="Q956" s="76"/>
      <c r="R956" s="76"/>
      <c r="S956" s="72"/>
    </row>
    <row r="957" spans="5:19" ht="15.75" customHeight="1" x14ac:dyDescent="0.2">
      <c r="E957" s="76"/>
      <c r="I957" s="77"/>
      <c r="K957" s="76"/>
      <c r="L957" s="76"/>
      <c r="O957" s="76"/>
      <c r="P957" s="76"/>
      <c r="Q957" s="76"/>
      <c r="R957" s="76"/>
      <c r="S957" s="72"/>
    </row>
    <row r="958" spans="5:19" ht="15.75" customHeight="1" x14ac:dyDescent="0.2">
      <c r="E958" s="76"/>
      <c r="I958" s="77"/>
      <c r="K958" s="76"/>
      <c r="L958" s="76"/>
      <c r="O958" s="76"/>
      <c r="P958" s="76"/>
      <c r="Q958" s="76"/>
      <c r="R958" s="76"/>
      <c r="S958" s="72"/>
    </row>
    <row r="959" spans="5:19" ht="15.75" customHeight="1" x14ac:dyDescent="0.2">
      <c r="E959" s="76"/>
      <c r="I959" s="77"/>
      <c r="K959" s="76"/>
      <c r="L959" s="76"/>
      <c r="O959" s="76"/>
      <c r="P959" s="76"/>
      <c r="Q959" s="76"/>
      <c r="R959" s="76"/>
      <c r="S959" s="72"/>
    </row>
    <row r="960" spans="5:19" ht="15.75" customHeight="1" x14ac:dyDescent="0.2">
      <c r="E960" s="76"/>
      <c r="I960" s="77"/>
      <c r="K960" s="76"/>
      <c r="L960" s="76"/>
      <c r="O960" s="76"/>
      <c r="P960" s="76"/>
      <c r="Q960" s="76"/>
      <c r="R960" s="76"/>
      <c r="S960" s="72"/>
    </row>
    <row r="961" spans="5:19" ht="15.75" customHeight="1" x14ac:dyDescent="0.2">
      <c r="E961" s="76"/>
      <c r="I961" s="77"/>
      <c r="K961" s="76"/>
      <c r="L961" s="76"/>
      <c r="O961" s="76"/>
      <c r="P961" s="76"/>
      <c r="Q961" s="76"/>
      <c r="R961" s="76"/>
      <c r="S961" s="72"/>
    </row>
    <row r="962" spans="5:19" ht="15.75" customHeight="1" x14ac:dyDescent="0.2">
      <c r="E962" s="76"/>
      <c r="I962" s="77"/>
      <c r="K962" s="76"/>
      <c r="L962" s="76"/>
      <c r="O962" s="76"/>
      <c r="P962" s="76"/>
      <c r="Q962" s="76"/>
      <c r="R962" s="76"/>
      <c r="S962" s="72"/>
    </row>
    <row r="963" spans="5:19" ht="15.75" customHeight="1" x14ac:dyDescent="0.2">
      <c r="E963" s="76"/>
      <c r="I963" s="77"/>
      <c r="K963" s="76"/>
      <c r="L963" s="76"/>
      <c r="O963" s="76"/>
      <c r="P963" s="76"/>
      <c r="Q963" s="76"/>
      <c r="R963" s="76"/>
      <c r="S963" s="72"/>
    </row>
    <row r="964" spans="5:19" ht="15.75" customHeight="1" x14ac:dyDescent="0.2">
      <c r="E964" s="76"/>
      <c r="I964" s="77"/>
      <c r="K964" s="76"/>
      <c r="L964" s="76"/>
      <c r="O964" s="76"/>
      <c r="P964" s="76"/>
      <c r="Q964" s="76"/>
      <c r="R964" s="76"/>
      <c r="S964" s="72"/>
    </row>
    <row r="965" spans="5:19" ht="15.75" customHeight="1" x14ac:dyDescent="0.2">
      <c r="E965" s="76"/>
      <c r="I965" s="77"/>
      <c r="K965" s="76"/>
      <c r="L965" s="76"/>
      <c r="O965" s="76"/>
      <c r="P965" s="76"/>
      <c r="Q965" s="76"/>
      <c r="R965" s="76"/>
      <c r="S965" s="72"/>
    </row>
    <row r="966" spans="5:19" ht="15.75" customHeight="1" x14ac:dyDescent="0.2">
      <c r="E966" s="76"/>
      <c r="I966" s="77"/>
      <c r="K966" s="76"/>
      <c r="L966" s="76"/>
      <c r="O966" s="76"/>
      <c r="P966" s="76"/>
      <c r="Q966" s="76"/>
      <c r="R966" s="76"/>
      <c r="S966" s="72"/>
    </row>
    <row r="967" spans="5:19" ht="15.75" customHeight="1" x14ac:dyDescent="0.2">
      <c r="E967" s="76"/>
      <c r="I967" s="77"/>
      <c r="K967" s="76"/>
      <c r="L967" s="76"/>
      <c r="O967" s="76"/>
      <c r="P967" s="76"/>
      <c r="Q967" s="76"/>
      <c r="R967" s="76"/>
      <c r="S967" s="72"/>
    </row>
    <row r="968" spans="5:19" ht="15.75" customHeight="1" x14ac:dyDescent="0.2">
      <c r="E968" s="76"/>
      <c r="I968" s="77"/>
      <c r="K968" s="76"/>
      <c r="L968" s="76"/>
      <c r="O968" s="76"/>
      <c r="P968" s="76"/>
      <c r="Q968" s="76"/>
      <c r="R968" s="76"/>
      <c r="S968" s="72"/>
    </row>
    <row r="969" spans="5:19" ht="15.75" customHeight="1" x14ac:dyDescent="0.2">
      <c r="E969" s="76"/>
      <c r="I969" s="77"/>
      <c r="K969" s="76"/>
      <c r="L969" s="76"/>
      <c r="O969" s="76"/>
      <c r="P969" s="76"/>
      <c r="Q969" s="76"/>
      <c r="R969" s="76"/>
      <c r="S969" s="72"/>
    </row>
    <row r="970" spans="5:19" ht="15.75" customHeight="1" x14ac:dyDescent="0.2">
      <c r="E970" s="76"/>
      <c r="I970" s="77"/>
      <c r="K970" s="76"/>
      <c r="L970" s="76"/>
      <c r="O970" s="76"/>
      <c r="P970" s="76"/>
      <c r="Q970" s="76"/>
      <c r="R970" s="76"/>
      <c r="S970" s="72"/>
    </row>
    <row r="971" spans="5:19" ht="15.75" customHeight="1" x14ac:dyDescent="0.2">
      <c r="E971" s="76"/>
      <c r="I971" s="77"/>
      <c r="K971" s="76"/>
      <c r="L971" s="76"/>
      <c r="O971" s="76"/>
      <c r="P971" s="76"/>
      <c r="Q971" s="76"/>
      <c r="R971" s="76"/>
      <c r="S971" s="72"/>
    </row>
    <row r="972" spans="5:19" ht="15.75" customHeight="1" x14ac:dyDescent="0.2">
      <c r="E972" s="76"/>
      <c r="I972" s="77"/>
      <c r="K972" s="76"/>
      <c r="L972" s="76"/>
      <c r="O972" s="76"/>
      <c r="P972" s="76"/>
      <c r="Q972" s="76"/>
      <c r="R972" s="76"/>
      <c r="S972" s="72"/>
    </row>
    <row r="973" spans="5:19" ht="15.75" customHeight="1" x14ac:dyDescent="0.2">
      <c r="E973" s="76"/>
      <c r="I973" s="77"/>
      <c r="K973" s="76"/>
      <c r="L973" s="76"/>
      <c r="O973" s="76"/>
      <c r="P973" s="76"/>
      <c r="Q973" s="76"/>
      <c r="R973" s="76"/>
      <c r="S973" s="72"/>
    </row>
    <row r="974" spans="5:19" ht="15.75" customHeight="1" x14ac:dyDescent="0.2">
      <c r="E974" s="76"/>
      <c r="I974" s="77"/>
      <c r="K974" s="76"/>
      <c r="L974" s="76"/>
      <c r="O974" s="76"/>
      <c r="P974" s="76"/>
      <c r="Q974" s="76"/>
      <c r="R974" s="76"/>
      <c r="S974" s="72"/>
    </row>
    <row r="975" spans="5:19" ht="15.75" customHeight="1" x14ac:dyDescent="0.2">
      <c r="E975" s="76"/>
      <c r="I975" s="77"/>
      <c r="K975" s="76"/>
      <c r="L975" s="76"/>
      <c r="O975" s="76"/>
      <c r="P975" s="76"/>
      <c r="Q975" s="76"/>
      <c r="R975" s="76"/>
      <c r="S975" s="72"/>
    </row>
    <row r="976" spans="5:19" ht="15.75" customHeight="1" x14ac:dyDescent="0.2">
      <c r="E976" s="76"/>
      <c r="I976" s="77"/>
      <c r="K976" s="76"/>
      <c r="L976" s="76"/>
      <c r="O976" s="76"/>
      <c r="P976" s="76"/>
      <c r="Q976" s="76"/>
      <c r="R976" s="76"/>
      <c r="S976" s="72"/>
    </row>
    <row r="977" spans="5:19" ht="15.75" customHeight="1" x14ac:dyDescent="0.2">
      <c r="E977" s="76"/>
      <c r="I977" s="77"/>
      <c r="K977" s="76"/>
      <c r="L977" s="76"/>
      <c r="O977" s="76"/>
      <c r="P977" s="76"/>
      <c r="Q977" s="76"/>
      <c r="R977" s="76"/>
      <c r="S977" s="72"/>
    </row>
    <row r="978" spans="5:19" ht="15.75" customHeight="1" x14ac:dyDescent="0.2">
      <c r="E978" s="76"/>
      <c r="I978" s="77"/>
      <c r="K978" s="76"/>
      <c r="L978" s="76"/>
      <c r="O978" s="76"/>
      <c r="P978" s="76"/>
      <c r="Q978" s="76"/>
      <c r="R978" s="76"/>
      <c r="S978" s="72"/>
    </row>
    <row r="979" spans="5:19" ht="15.75" customHeight="1" x14ac:dyDescent="0.2">
      <c r="E979" s="76"/>
      <c r="I979" s="77"/>
      <c r="K979" s="76"/>
      <c r="L979" s="76"/>
      <c r="O979" s="76"/>
      <c r="P979" s="76"/>
      <c r="Q979" s="76"/>
      <c r="R979" s="76"/>
      <c r="S979" s="72"/>
    </row>
    <row r="980" spans="5:19" ht="15.75" customHeight="1" x14ac:dyDescent="0.2">
      <c r="E980" s="76"/>
      <c r="I980" s="77"/>
      <c r="K980" s="76"/>
      <c r="L980" s="76"/>
      <c r="O980" s="76"/>
      <c r="P980" s="76"/>
      <c r="Q980" s="76"/>
      <c r="R980" s="76"/>
      <c r="S980" s="72"/>
    </row>
    <row r="981" spans="5:19" ht="15.75" customHeight="1" x14ac:dyDescent="0.2">
      <c r="E981" s="76"/>
      <c r="I981" s="77"/>
      <c r="K981" s="76"/>
      <c r="L981" s="76"/>
      <c r="O981" s="76"/>
      <c r="P981" s="76"/>
      <c r="Q981" s="76"/>
      <c r="R981" s="76"/>
      <c r="S981" s="72"/>
    </row>
    <row r="982" spans="5:19" ht="15.75" customHeight="1" x14ac:dyDescent="0.2">
      <c r="E982" s="76"/>
      <c r="I982" s="77"/>
      <c r="K982" s="76"/>
      <c r="L982" s="76"/>
      <c r="O982" s="76"/>
      <c r="P982" s="76"/>
      <c r="Q982" s="76"/>
      <c r="R982" s="76"/>
      <c r="S982" s="72"/>
    </row>
    <row r="983" spans="5:19" ht="15.75" customHeight="1" x14ac:dyDescent="0.2">
      <c r="E983" s="76"/>
      <c r="I983" s="77"/>
      <c r="K983" s="76"/>
      <c r="L983" s="76"/>
      <c r="O983" s="76"/>
      <c r="P983" s="76"/>
      <c r="Q983" s="76"/>
      <c r="R983" s="76"/>
      <c r="S983" s="72"/>
    </row>
    <row r="984" spans="5:19" ht="15.75" customHeight="1" x14ac:dyDescent="0.2">
      <c r="E984" s="76"/>
      <c r="I984" s="77"/>
      <c r="K984" s="76"/>
      <c r="L984" s="76"/>
      <c r="O984" s="76"/>
      <c r="P984" s="76"/>
      <c r="Q984" s="76"/>
      <c r="R984" s="76"/>
      <c r="S984" s="72"/>
    </row>
    <row r="985" spans="5:19" ht="15.75" customHeight="1" x14ac:dyDescent="0.2">
      <c r="E985" s="76"/>
      <c r="I985" s="77"/>
      <c r="K985" s="76"/>
      <c r="L985" s="76"/>
      <c r="O985" s="76"/>
      <c r="P985" s="76"/>
      <c r="Q985" s="76"/>
      <c r="R985" s="76"/>
      <c r="S985" s="72"/>
    </row>
    <row r="986" spans="5:19" ht="15.75" customHeight="1" x14ac:dyDescent="0.2">
      <c r="E986" s="76"/>
      <c r="I986" s="77"/>
      <c r="K986" s="76"/>
      <c r="L986" s="76"/>
      <c r="O986" s="76"/>
      <c r="P986" s="76"/>
      <c r="Q986" s="76"/>
      <c r="R986" s="76"/>
      <c r="S986" s="72"/>
    </row>
    <row r="987" spans="5:19" ht="15.75" customHeight="1" x14ac:dyDescent="0.2">
      <c r="E987" s="76"/>
      <c r="I987" s="77"/>
      <c r="K987" s="76"/>
      <c r="L987" s="76"/>
      <c r="O987" s="76"/>
      <c r="P987" s="76"/>
      <c r="Q987" s="76"/>
      <c r="R987" s="76"/>
      <c r="S987" s="72"/>
    </row>
    <row r="988" spans="5:19" ht="15.75" customHeight="1" x14ac:dyDescent="0.2">
      <c r="E988" s="76"/>
      <c r="I988" s="77"/>
      <c r="K988" s="76"/>
      <c r="L988" s="76"/>
      <c r="O988" s="76"/>
      <c r="P988" s="76"/>
      <c r="Q988" s="76"/>
      <c r="R988" s="76"/>
      <c r="S988" s="72"/>
    </row>
    <row r="989" spans="5:19" ht="15.75" customHeight="1" x14ac:dyDescent="0.2">
      <c r="E989" s="76"/>
      <c r="I989" s="77"/>
      <c r="K989" s="76"/>
      <c r="L989" s="76"/>
      <c r="O989" s="76"/>
      <c r="P989" s="76"/>
      <c r="Q989" s="76"/>
      <c r="R989" s="76"/>
      <c r="S989" s="72"/>
    </row>
    <row r="990" spans="5:19" ht="15.75" customHeight="1" x14ac:dyDescent="0.2">
      <c r="E990" s="76"/>
      <c r="I990" s="77"/>
      <c r="K990" s="76"/>
      <c r="L990" s="76"/>
      <c r="O990" s="76"/>
      <c r="P990" s="76"/>
      <c r="Q990" s="76"/>
      <c r="R990" s="76"/>
      <c r="S990" s="72"/>
    </row>
    <row r="991" spans="5:19" ht="15.75" customHeight="1" x14ac:dyDescent="0.2">
      <c r="E991" s="76"/>
      <c r="I991" s="77"/>
      <c r="K991" s="76"/>
      <c r="L991" s="76"/>
      <c r="O991" s="76"/>
      <c r="P991" s="76"/>
      <c r="Q991" s="76"/>
      <c r="R991" s="76"/>
      <c r="S991" s="72"/>
    </row>
    <row r="992" spans="5:19" ht="15.75" customHeight="1" x14ac:dyDescent="0.2">
      <c r="E992" s="76"/>
      <c r="I992" s="77"/>
      <c r="K992" s="76"/>
      <c r="L992" s="76"/>
      <c r="O992" s="76"/>
      <c r="P992" s="76"/>
      <c r="Q992" s="76"/>
      <c r="R992" s="76"/>
      <c r="S992" s="72"/>
    </row>
    <row r="993" spans="5:19" ht="15.75" customHeight="1" x14ac:dyDescent="0.2">
      <c r="E993" s="76"/>
      <c r="I993" s="77"/>
      <c r="K993" s="76"/>
      <c r="L993" s="76"/>
      <c r="O993" s="76"/>
      <c r="P993" s="76"/>
      <c r="Q993" s="76"/>
      <c r="R993" s="76"/>
      <c r="S993" s="72"/>
    </row>
    <row r="994" spans="5:19" ht="15.75" customHeight="1" x14ac:dyDescent="0.2">
      <c r="E994" s="76"/>
      <c r="I994" s="77"/>
      <c r="K994" s="76"/>
      <c r="L994" s="76"/>
      <c r="O994" s="76"/>
      <c r="P994" s="76"/>
      <c r="Q994" s="76"/>
      <c r="R994" s="76"/>
      <c r="S994" s="72"/>
    </row>
    <row r="995" spans="5:19" ht="15.75" customHeight="1" x14ac:dyDescent="0.2">
      <c r="E995" s="76"/>
      <c r="I995" s="77"/>
      <c r="K995" s="76"/>
      <c r="L995" s="76"/>
      <c r="O995" s="76"/>
      <c r="P995" s="76"/>
      <c r="Q995" s="76"/>
      <c r="R995" s="76"/>
      <c r="S995" s="72"/>
    </row>
    <row r="996" spans="5:19" ht="15.75" customHeight="1" x14ac:dyDescent="0.2">
      <c r="E996" s="76"/>
      <c r="I996" s="77"/>
      <c r="K996" s="76"/>
      <c r="L996" s="76"/>
      <c r="O996" s="76"/>
      <c r="P996" s="76"/>
      <c r="Q996" s="76"/>
      <c r="R996" s="76"/>
      <c r="S996" s="72"/>
    </row>
    <row r="997" spans="5:19" ht="15.75" customHeight="1" x14ac:dyDescent="0.2">
      <c r="E997" s="76"/>
      <c r="I997" s="77"/>
      <c r="K997" s="76"/>
      <c r="L997" s="76"/>
      <c r="O997" s="76"/>
      <c r="P997" s="76"/>
      <c r="Q997" s="76"/>
      <c r="R997" s="76"/>
      <c r="S997" s="72"/>
    </row>
    <row r="998" spans="5:19" ht="15.75" customHeight="1" x14ac:dyDescent="0.2">
      <c r="E998" s="76"/>
      <c r="I998" s="77"/>
      <c r="K998" s="76"/>
      <c r="L998" s="76"/>
      <c r="O998" s="76"/>
      <c r="P998" s="76"/>
      <c r="Q998" s="76"/>
      <c r="R998" s="76"/>
      <c r="S998" s="72"/>
    </row>
    <row r="999" spans="5:19" ht="15.75" customHeight="1" x14ac:dyDescent="0.2">
      <c r="E999" s="76"/>
      <c r="I999" s="77"/>
      <c r="K999" s="76"/>
      <c r="L999" s="76"/>
      <c r="O999" s="76"/>
      <c r="P999" s="76"/>
      <c r="Q999" s="76"/>
      <c r="R999" s="76"/>
      <c r="S999" s="72"/>
    </row>
    <row r="1000" spans="5:19" ht="15.75" customHeight="1" x14ac:dyDescent="0.2">
      <c r="E1000" s="76"/>
      <c r="I1000" s="77"/>
      <c r="K1000" s="76"/>
      <c r="L1000" s="76"/>
      <c r="O1000" s="76"/>
      <c r="P1000" s="76"/>
      <c r="Q1000" s="76"/>
      <c r="R1000" s="76"/>
      <c r="S1000" s="72"/>
    </row>
    <row r="1001" spans="5:19" ht="15.75" customHeight="1" x14ac:dyDescent="0.2">
      <c r="E1001" s="76"/>
      <c r="I1001" s="77"/>
      <c r="K1001" s="76"/>
      <c r="L1001" s="76"/>
      <c r="O1001" s="76"/>
      <c r="P1001" s="76"/>
      <c r="Q1001" s="76"/>
      <c r="R1001" s="76"/>
      <c r="S1001" s="72"/>
    </row>
    <row r="1002" spans="5:19" ht="15.75" customHeight="1" x14ac:dyDescent="0.2">
      <c r="E1002" s="76"/>
      <c r="I1002" s="77"/>
      <c r="K1002" s="76"/>
      <c r="L1002" s="76"/>
      <c r="O1002" s="76"/>
      <c r="P1002" s="76"/>
      <c r="Q1002" s="76"/>
      <c r="R1002" s="76"/>
      <c r="S1002" s="72"/>
    </row>
    <row r="1003" spans="5:19" ht="15.75" customHeight="1" x14ac:dyDescent="0.2">
      <c r="E1003" s="76"/>
      <c r="I1003" s="77"/>
      <c r="K1003" s="76"/>
      <c r="L1003" s="76"/>
      <c r="O1003" s="76"/>
      <c r="P1003" s="76"/>
      <c r="Q1003" s="76"/>
      <c r="R1003" s="76"/>
      <c r="S1003" s="72"/>
    </row>
  </sheetData>
  <mergeCells count="2">
    <mergeCell ref="AW49:AY50"/>
    <mergeCell ref="C48:L48"/>
  </mergeCells>
  <pageMargins left="0.7" right="0.7" top="0.78740157499999996" bottom="0.78740157499999996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000"/>
  <sheetViews>
    <sheetView workbookViewId="0">
      <selection activeCell="I11" sqref="I11"/>
    </sheetView>
  </sheetViews>
  <sheetFormatPr defaultColWidth="12.625" defaultRowHeight="15" customHeight="1" x14ac:dyDescent="0.2"/>
  <cols>
    <col min="1" max="1" width="9.25" customWidth="1"/>
    <col min="2" max="2" width="16" customWidth="1"/>
    <col min="3" max="3" width="7.625" customWidth="1"/>
    <col min="4" max="9" width="12.375" customWidth="1"/>
    <col min="10" max="10" width="15.625" hidden="1" customWidth="1"/>
    <col min="11" max="12" width="8" hidden="1" customWidth="1"/>
    <col min="13" max="13" width="9.625" hidden="1" customWidth="1"/>
    <col min="14" max="15" width="8" hidden="1" customWidth="1"/>
    <col min="16" max="17" width="7.625" hidden="1" customWidth="1"/>
    <col min="18" max="26" width="7.625" customWidth="1"/>
  </cols>
  <sheetData>
    <row r="1" spans="1:15" x14ac:dyDescent="0.25">
      <c r="A1" s="8" t="s">
        <v>28</v>
      </c>
      <c r="B1" s="8"/>
      <c r="C1" s="34"/>
      <c r="D1" s="9"/>
      <c r="L1" s="44"/>
    </row>
    <row r="2" spans="1:15" x14ac:dyDescent="0.25">
      <c r="C2" s="34"/>
      <c r="D2" s="45" t="s">
        <v>18</v>
      </c>
      <c r="E2" s="45" t="s">
        <v>6</v>
      </c>
      <c r="F2" s="45" t="s">
        <v>14</v>
      </c>
      <c r="G2" s="45" t="s">
        <v>15</v>
      </c>
      <c r="H2" s="45" t="s">
        <v>16</v>
      </c>
      <c r="I2" s="45" t="s">
        <v>19</v>
      </c>
      <c r="L2" s="44"/>
    </row>
    <row r="3" spans="1:15" x14ac:dyDescent="0.25">
      <c r="A3" s="14">
        <v>1</v>
      </c>
      <c r="B3" s="14" t="s">
        <v>29</v>
      </c>
      <c r="C3" s="34"/>
      <c r="D3" s="46">
        <f>'Skupina B'!O32</f>
        <v>7</v>
      </c>
      <c r="E3" s="46">
        <f>'Skupina B'!P32</f>
        <v>21</v>
      </c>
      <c r="F3" s="46">
        <f>'Skupina B'!Q32</f>
        <v>80</v>
      </c>
      <c r="G3" s="46">
        <f>'Skupina B'!R32</f>
        <v>18</v>
      </c>
      <c r="H3" s="46">
        <f>'Skupina B'!S32</f>
        <v>62</v>
      </c>
      <c r="I3" s="34">
        <f>((E3*100000)+(H3*100)+(F3*10))+1</f>
        <v>2107001</v>
      </c>
      <c r="J3" s="14" t="s">
        <v>29</v>
      </c>
      <c r="K3" s="34"/>
      <c r="L3" s="46">
        <f t="shared" ref="L3:O3" si="0">D3</f>
        <v>7</v>
      </c>
      <c r="M3" s="46">
        <f t="shared" si="0"/>
        <v>21</v>
      </c>
      <c r="N3" s="46">
        <f t="shared" si="0"/>
        <v>80</v>
      </c>
      <c r="O3" s="46">
        <f t="shared" si="0"/>
        <v>18</v>
      </c>
    </row>
    <row r="4" spans="1:15" x14ac:dyDescent="0.25">
      <c r="A4" s="14">
        <v>2</v>
      </c>
      <c r="B4" s="14" t="s">
        <v>30</v>
      </c>
      <c r="C4" s="34"/>
      <c r="D4" s="46">
        <f>'Skupina B'!T32</f>
        <v>7</v>
      </c>
      <c r="E4" s="15">
        <f>'Skupina B'!U32</f>
        <v>18</v>
      </c>
      <c r="F4" s="15">
        <f>'Skupina B'!V32</f>
        <v>57</v>
      </c>
      <c r="G4" s="15">
        <f>'Skupina B'!W32</f>
        <v>16</v>
      </c>
      <c r="H4" s="15">
        <f>'Skupina B'!X32</f>
        <v>41</v>
      </c>
      <c r="I4" s="34">
        <f>((E4*100000)+(H4*100)+(F4*10))+2</f>
        <v>1804672</v>
      </c>
      <c r="J4" s="14" t="s">
        <v>30</v>
      </c>
      <c r="K4" s="34"/>
      <c r="L4" s="46">
        <f t="shared" ref="L4:O4" si="1">D4</f>
        <v>7</v>
      </c>
      <c r="M4" s="46">
        <f t="shared" si="1"/>
        <v>18</v>
      </c>
      <c r="N4" s="46">
        <f t="shared" si="1"/>
        <v>57</v>
      </c>
      <c r="O4" s="46">
        <f t="shared" si="1"/>
        <v>16</v>
      </c>
    </row>
    <row r="5" spans="1:15" x14ac:dyDescent="0.25">
      <c r="A5" s="14">
        <v>3</v>
      </c>
      <c r="B5" s="14" t="s">
        <v>31</v>
      </c>
      <c r="D5" s="15">
        <f>'Skupina B'!Y32</f>
        <v>7</v>
      </c>
      <c r="E5" s="15">
        <f>'Skupina B'!Z32</f>
        <v>3</v>
      </c>
      <c r="F5" s="15">
        <f>'Skupina B'!AA32</f>
        <v>23</v>
      </c>
      <c r="G5" s="15">
        <f>'Skupina B'!AB32</f>
        <v>79</v>
      </c>
      <c r="H5" s="15">
        <f>'Skupina B'!AC32</f>
        <v>-56</v>
      </c>
      <c r="I5" s="34">
        <f>((E5*100000)+(H5*100)+(F5*10))+3</f>
        <v>294633</v>
      </c>
      <c r="J5" s="14" t="s">
        <v>31</v>
      </c>
      <c r="L5" s="46">
        <f t="shared" ref="L5:O5" si="2">D5</f>
        <v>7</v>
      </c>
      <c r="M5" s="46">
        <f t="shared" si="2"/>
        <v>3</v>
      </c>
      <c r="N5" s="46">
        <f t="shared" si="2"/>
        <v>23</v>
      </c>
      <c r="O5" s="46">
        <f t="shared" si="2"/>
        <v>79</v>
      </c>
    </row>
    <row r="6" spans="1:15" x14ac:dyDescent="0.25">
      <c r="A6" s="14">
        <v>4</v>
      </c>
      <c r="B6" s="14" t="s">
        <v>32</v>
      </c>
      <c r="D6" s="15">
        <f>'Skupina B'!AD32</f>
        <v>7</v>
      </c>
      <c r="E6" s="15">
        <f>'Skupina B'!AE32</f>
        <v>13</v>
      </c>
      <c r="F6" s="15">
        <f>'Skupina B'!AF32</f>
        <v>31</v>
      </c>
      <c r="G6" s="15">
        <f>'Skupina B'!AG32</f>
        <v>36</v>
      </c>
      <c r="H6" s="15">
        <f>'Skupina B'!AH32</f>
        <v>-5</v>
      </c>
      <c r="I6" s="34">
        <f>((E6*100000)+(H6*100)+(F6*10))+4</f>
        <v>1299814</v>
      </c>
      <c r="J6" s="14" t="s">
        <v>32</v>
      </c>
      <c r="L6" s="46">
        <f t="shared" ref="L6:O6" si="3">D6</f>
        <v>7</v>
      </c>
      <c r="M6" s="46">
        <f t="shared" si="3"/>
        <v>13</v>
      </c>
      <c r="N6" s="46">
        <f t="shared" si="3"/>
        <v>31</v>
      </c>
      <c r="O6" s="46">
        <f t="shared" si="3"/>
        <v>36</v>
      </c>
    </row>
    <row r="7" spans="1:15" x14ac:dyDescent="0.25">
      <c r="A7" s="14">
        <v>5</v>
      </c>
      <c r="B7" s="14" t="s">
        <v>33</v>
      </c>
      <c r="D7" s="15">
        <f>'Skupina B'!AI32</f>
        <v>7</v>
      </c>
      <c r="E7" s="15">
        <f>'Skupina B'!AJ32</f>
        <v>13</v>
      </c>
      <c r="F7" s="15">
        <f>'Skupina B'!AK32</f>
        <v>32</v>
      </c>
      <c r="G7" s="15">
        <f>'Skupina B'!AL32</f>
        <v>28</v>
      </c>
      <c r="H7" s="15">
        <f>'Skupina B'!AM32</f>
        <v>4</v>
      </c>
      <c r="I7" s="34">
        <f>((E7*100000)+(H7*100)+(F7*10))+5</f>
        <v>1300725</v>
      </c>
      <c r="J7" s="14" t="s">
        <v>33</v>
      </c>
      <c r="L7" s="46">
        <f t="shared" ref="L7:O7" si="4">D7</f>
        <v>7</v>
      </c>
      <c r="M7" s="46">
        <f t="shared" si="4"/>
        <v>13</v>
      </c>
      <c r="N7" s="46">
        <f t="shared" si="4"/>
        <v>32</v>
      </c>
      <c r="O7" s="46">
        <f t="shared" si="4"/>
        <v>28</v>
      </c>
    </row>
    <row r="8" spans="1:15" x14ac:dyDescent="0.25">
      <c r="A8" s="14">
        <v>6</v>
      </c>
      <c r="B8" s="14" t="s">
        <v>34</v>
      </c>
      <c r="D8" s="15">
        <f>'Skupina B'!AN32</f>
        <v>7</v>
      </c>
      <c r="E8" s="15">
        <f>'Skupina B'!AO32</f>
        <v>7</v>
      </c>
      <c r="F8" s="15">
        <f>'Skupina B'!AP32</f>
        <v>37</v>
      </c>
      <c r="G8" s="15">
        <f>'Skupina B'!AQ32</f>
        <v>36</v>
      </c>
      <c r="H8" s="15">
        <f>'Skupina B'!AR32</f>
        <v>1</v>
      </c>
      <c r="I8" s="34">
        <f>((E8*100000)+(H8*100)+(F8*10))+6</f>
        <v>700476</v>
      </c>
      <c r="J8" s="14" t="s">
        <v>34</v>
      </c>
      <c r="L8" s="46">
        <f t="shared" ref="L8:O8" si="5">D8</f>
        <v>7</v>
      </c>
      <c r="M8" s="46">
        <f t="shared" si="5"/>
        <v>7</v>
      </c>
      <c r="N8" s="46">
        <f t="shared" si="5"/>
        <v>37</v>
      </c>
      <c r="O8" s="46">
        <f t="shared" si="5"/>
        <v>36</v>
      </c>
    </row>
    <row r="9" spans="1:15" x14ac:dyDescent="0.25">
      <c r="A9" s="14">
        <v>7</v>
      </c>
      <c r="B9" s="14" t="s">
        <v>35</v>
      </c>
      <c r="D9" s="15">
        <f>'Skupina B'!AS32</f>
        <v>7</v>
      </c>
      <c r="E9" s="15">
        <f>'Skupina B'!AT32</f>
        <v>7</v>
      </c>
      <c r="F9" s="15">
        <f>'Skupina B'!AU32</f>
        <v>31</v>
      </c>
      <c r="G9" s="15">
        <f>'Skupina B'!AV32</f>
        <v>43</v>
      </c>
      <c r="H9" s="15">
        <f>'Skupina B'!AW32</f>
        <v>-12</v>
      </c>
      <c r="I9" s="34">
        <f>((E9*100000)+(H9*100)+(F9*10))+7</f>
        <v>699117</v>
      </c>
      <c r="J9" s="14" t="s">
        <v>35</v>
      </c>
      <c r="L9" s="46">
        <f t="shared" ref="L9:O9" si="6">D9</f>
        <v>7</v>
      </c>
      <c r="M9" s="46">
        <f t="shared" si="6"/>
        <v>7</v>
      </c>
      <c r="N9" s="46">
        <f t="shared" si="6"/>
        <v>31</v>
      </c>
      <c r="O9" s="46">
        <f t="shared" si="6"/>
        <v>43</v>
      </c>
    </row>
    <row r="10" spans="1:15" x14ac:dyDescent="0.25">
      <c r="A10" s="14">
        <v>8</v>
      </c>
      <c r="B10" s="14" t="s">
        <v>36</v>
      </c>
      <c r="D10" s="15">
        <f>'Skupina B'!AX32</f>
        <v>7</v>
      </c>
      <c r="E10" s="15">
        <f>'Skupina B'!AY32</f>
        <v>0</v>
      </c>
      <c r="F10" s="15">
        <f>'Skupina B'!AZ32</f>
        <v>0</v>
      </c>
      <c r="G10" s="15">
        <f>'Skupina B'!BA32</f>
        <v>35</v>
      </c>
      <c r="H10" s="15">
        <f>'Skupina B'!BB32</f>
        <v>-35</v>
      </c>
      <c r="I10" s="34">
        <f>((E10*100000)+(H10*100)+(F10*10))+8</f>
        <v>-3492</v>
      </c>
      <c r="J10" s="14" t="s">
        <v>36</v>
      </c>
      <c r="L10" s="46">
        <f t="shared" ref="L10:O10" si="7">D10</f>
        <v>7</v>
      </c>
      <c r="M10" s="46">
        <f t="shared" si="7"/>
        <v>0</v>
      </c>
      <c r="N10" s="46">
        <f t="shared" si="7"/>
        <v>0</v>
      </c>
      <c r="O10" s="46">
        <f t="shared" si="7"/>
        <v>35</v>
      </c>
    </row>
    <row r="11" spans="1:15" x14ac:dyDescent="0.25">
      <c r="D11" s="9"/>
      <c r="L11" s="44"/>
    </row>
    <row r="12" spans="1:15" x14ac:dyDescent="0.25">
      <c r="D12" s="9"/>
      <c r="L12" s="44"/>
    </row>
    <row r="13" spans="1:15" x14ac:dyDescent="0.25">
      <c r="D13" s="9"/>
      <c r="L13" s="44"/>
    </row>
    <row r="14" spans="1:15" x14ac:dyDescent="0.25">
      <c r="D14" s="9"/>
      <c r="L14" s="44"/>
    </row>
    <row r="15" spans="1:15" x14ac:dyDescent="0.25">
      <c r="D15" s="9"/>
      <c r="L15" s="44"/>
    </row>
    <row r="16" spans="1:15" x14ac:dyDescent="0.25">
      <c r="D16" s="9"/>
      <c r="L16" s="44"/>
    </row>
    <row r="17" spans="4:12" x14ac:dyDescent="0.25">
      <c r="D17" s="9"/>
      <c r="L17" s="44"/>
    </row>
    <row r="18" spans="4:12" x14ac:dyDescent="0.25">
      <c r="D18" s="9"/>
      <c r="L18" s="44"/>
    </row>
    <row r="19" spans="4:12" x14ac:dyDescent="0.25">
      <c r="D19" s="9"/>
      <c r="L19" s="44"/>
    </row>
    <row r="20" spans="4:12" x14ac:dyDescent="0.25">
      <c r="D20" s="9"/>
      <c r="L20" s="44"/>
    </row>
    <row r="21" spans="4:12" ht="15.75" customHeight="1" x14ac:dyDescent="0.25">
      <c r="D21" s="9"/>
      <c r="L21" s="44"/>
    </row>
    <row r="22" spans="4:12" ht="15.75" customHeight="1" x14ac:dyDescent="0.25">
      <c r="D22" s="9"/>
      <c r="L22" s="44"/>
    </row>
    <row r="23" spans="4:12" ht="15.75" customHeight="1" x14ac:dyDescent="0.25">
      <c r="D23" s="9"/>
      <c r="L23" s="44"/>
    </row>
    <row r="24" spans="4:12" ht="15.75" customHeight="1" x14ac:dyDescent="0.25">
      <c r="D24" s="9"/>
      <c r="L24" s="44"/>
    </row>
    <row r="25" spans="4:12" ht="15.75" customHeight="1" x14ac:dyDescent="0.25">
      <c r="D25" s="9"/>
      <c r="L25" s="44"/>
    </row>
    <row r="26" spans="4:12" ht="15.75" customHeight="1" x14ac:dyDescent="0.25">
      <c r="D26" s="9"/>
      <c r="L26" s="44"/>
    </row>
    <row r="27" spans="4:12" ht="15.75" customHeight="1" x14ac:dyDescent="0.25">
      <c r="D27" s="9"/>
      <c r="L27" s="44"/>
    </row>
    <row r="28" spans="4:12" ht="15.75" customHeight="1" x14ac:dyDescent="0.25">
      <c r="D28" s="9"/>
      <c r="L28" s="44"/>
    </row>
    <row r="29" spans="4:12" ht="15.75" customHeight="1" x14ac:dyDescent="0.25">
      <c r="D29" s="9"/>
      <c r="L29" s="44"/>
    </row>
    <row r="30" spans="4:12" ht="15.75" customHeight="1" x14ac:dyDescent="0.25">
      <c r="D30" s="9"/>
      <c r="L30" s="44"/>
    </row>
    <row r="31" spans="4:12" ht="15.75" customHeight="1" x14ac:dyDescent="0.25">
      <c r="D31" s="9"/>
      <c r="L31" s="44"/>
    </row>
    <row r="32" spans="4:12" ht="15.75" customHeight="1" x14ac:dyDescent="0.25">
      <c r="D32" s="9"/>
      <c r="L32" s="44"/>
    </row>
    <row r="33" spans="4:12" ht="15.75" customHeight="1" x14ac:dyDescent="0.25">
      <c r="D33" s="9"/>
      <c r="L33" s="44"/>
    </row>
    <row r="34" spans="4:12" ht="15.75" customHeight="1" x14ac:dyDescent="0.25">
      <c r="D34" s="9"/>
      <c r="L34" s="44"/>
    </row>
    <row r="35" spans="4:12" ht="15.75" customHeight="1" x14ac:dyDescent="0.25">
      <c r="D35" s="9"/>
      <c r="L35" s="44"/>
    </row>
    <row r="36" spans="4:12" ht="15.75" customHeight="1" x14ac:dyDescent="0.25">
      <c r="D36" s="9"/>
      <c r="L36" s="44"/>
    </row>
    <row r="37" spans="4:12" ht="15.75" customHeight="1" x14ac:dyDescent="0.25">
      <c r="D37" s="9"/>
      <c r="L37" s="44"/>
    </row>
    <row r="38" spans="4:12" ht="15.75" customHeight="1" x14ac:dyDescent="0.25">
      <c r="D38" s="9"/>
      <c r="L38" s="44"/>
    </row>
    <row r="39" spans="4:12" ht="15.75" customHeight="1" x14ac:dyDescent="0.25">
      <c r="D39" s="9"/>
      <c r="L39" s="44"/>
    </row>
    <row r="40" spans="4:12" ht="15.75" customHeight="1" x14ac:dyDescent="0.25">
      <c r="D40" s="9"/>
      <c r="L40" s="44"/>
    </row>
    <row r="41" spans="4:12" ht="15.75" customHeight="1" x14ac:dyDescent="0.25">
      <c r="D41" s="9"/>
      <c r="L41" s="44"/>
    </row>
    <row r="42" spans="4:12" ht="15.75" customHeight="1" x14ac:dyDescent="0.25">
      <c r="D42" s="9"/>
      <c r="L42" s="44"/>
    </row>
    <row r="43" spans="4:12" ht="15.75" customHeight="1" x14ac:dyDescent="0.25">
      <c r="D43" s="9"/>
      <c r="L43" s="44"/>
    </row>
    <row r="44" spans="4:12" ht="15.75" customHeight="1" x14ac:dyDescent="0.25">
      <c r="D44" s="9"/>
      <c r="L44" s="44"/>
    </row>
    <row r="45" spans="4:12" ht="15.75" customHeight="1" x14ac:dyDescent="0.25">
      <c r="D45" s="9"/>
      <c r="L45" s="44"/>
    </row>
    <row r="46" spans="4:12" ht="15.75" customHeight="1" x14ac:dyDescent="0.25">
      <c r="D46" s="9"/>
      <c r="L46" s="44"/>
    </row>
    <row r="47" spans="4:12" ht="15.75" customHeight="1" x14ac:dyDescent="0.25">
      <c r="D47" s="9"/>
      <c r="L47" s="44"/>
    </row>
    <row r="48" spans="4:12" ht="15.75" customHeight="1" x14ac:dyDescent="0.25">
      <c r="D48" s="9"/>
      <c r="L48" s="44"/>
    </row>
    <row r="49" spans="4:12" ht="15.75" customHeight="1" x14ac:dyDescent="0.25">
      <c r="D49" s="9"/>
      <c r="L49" s="44"/>
    </row>
    <row r="50" spans="4:12" ht="15.75" customHeight="1" x14ac:dyDescent="0.25">
      <c r="D50" s="9"/>
      <c r="L50" s="44"/>
    </row>
    <row r="51" spans="4:12" ht="15.75" customHeight="1" x14ac:dyDescent="0.25">
      <c r="D51" s="9"/>
      <c r="L51" s="44"/>
    </row>
    <row r="52" spans="4:12" ht="15.75" customHeight="1" x14ac:dyDescent="0.25">
      <c r="D52" s="9"/>
      <c r="L52" s="44"/>
    </row>
    <row r="53" spans="4:12" ht="15.75" customHeight="1" x14ac:dyDescent="0.25">
      <c r="D53" s="9"/>
      <c r="L53" s="44"/>
    </row>
    <row r="54" spans="4:12" ht="15.75" customHeight="1" x14ac:dyDescent="0.25">
      <c r="D54" s="9"/>
      <c r="L54" s="44"/>
    </row>
    <row r="55" spans="4:12" ht="15.75" customHeight="1" x14ac:dyDescent="0.25">
      <c r="D55" s="9"/>
      <c r="L55" s="44"/>
    </row>
    <row r="56" spans="4:12" ht="15.75" customHeight="1" x14ac:dyDescent="0.25">
      <c r="D56" s="9"/>
      <c r="L56" s="44"/>
    </row>
    <row r="57" spans="4:12" ht="15.75" customHeight="1" x14ac:dyDescent="0.25">
      <c r="D57" s="9"/>
      <c r="L57" s="44"/>
    </row>
    <row r="58" spans="4:12" ht="15.75" customHeight="1" x14ac:dyDescent="0.25">
      <c r="D58" s="9"/>
      <c r="L58" s="44"/>
    </row>
    <row r="59" spans="4:12" ht="15.75" customHeight="1" x14ac:dyDescent="0.25">
      <c r="D59" s="9"/>
      <c r="L59" s="44"/>
    </row>
    <row r="60" spans="4:12" ht="15.75" customHeight="1" x14ac:dyDescent="0.25">
      <c r="D60" s="9"/>
      <c r="L60" s="44"/>
    </row>
    <row r="61" spans="4:12" ht="15.75" customHeight="1" x14ac:dyDescent="0.25">
      <c r="D61" s="9"/>
      <c r="L61" s="44"/>
    </row>
    <row r="62" spans="4:12" ht="15.75" customHeight="1" x14ac:dyDescent="0.25">
      <c r="D62" s="9"/>
      <c r="L62" s="44"/>
    </row>
    <row r="63" spans="4:12" ht="15.75" customHeight="1" x14ac:dyDescent="0.25">
      <c r="D63" s="9"/>
      <c r="L63" s="44"/>
    </row>
    <row r="64" spans="4:12" ht="15.75" customHeight="1" x14ac:dyDescent="0.25">
      <c r="D64" s="9"/>
      <c r="L64" s="44"/>
    </row>
    <row r="65" spans="4:12" ht="15.75" customHeight="1" x14ac:dyDescent="0.25">
      <c r="D65" s="9"/>
      <c r="L65" s="44"/>
    </row>
    <row r="66" spans="4:12" ht="15.75" customHeight="1" x14ac:dyDescent="0.25">
      <c r="D66" s="9"/>
      <c r="L66" s="44"/>
    </row>
    <row r="67" spans="4:12" ht="15.75" customHeight="1" x14ac:dyDescent="0.25">
      <c r="D67" s="9"/>
      <c r="L67" s="44"/>
    </row>
    <row r="68" spans="4:12" ht="15.75" customHeight="1" x14ac:dyDescent="0.25">
      <c r="D68" s="9"/>
      <c r="L68" s="44"/>
    </row>
    <row r="69" spans="4:12" ht="15.75" customHeight="1" x14ac:dyDescent="0.25">
      <c r="D69" s="9"/>
      <c r="L69" s="44"/>
    </row>
    <row r="70" spans="4:12" ht="15.75" customHeight="1" x14ac:dyDescent="0.25">
      <c r="D70" s="9"/>
      <c r="L70" s="44"/>
    </row>
    <row r="71" spans="4:12" ht="15.75" customHeight="1" x14ac:dyDescent="0.25">
      <c r="D71" s="9"/>
      <c r="L71" s="44"/>
    </row>
    <row r="72" spans="4:12" ht="15.75" customHeight="1" x14ac:dyDescent="0.25">
      <c r="D72" s="9"/>
      <c r="L72" s="44"/>
    </row>
    <row r="73" spans="4:12" ht="15.75" customHeight="1" x14ac:dyDescent="0.25">
      <c r="D73" s="9"/>
      <c r="L73" s="44"/>
    </row>
    <row r="74" spans="4:12" ht="15.75" customHeight="1" x14ac:dyDescent="0.25">
      <c r="D74" s="9"/>
      <c r="L74" s="44"/>
    </row>
    <row r="75" spans="4:12" ht="15.75" customHeight="1" x14ac:dyDescent="0.25">
      <c r="D75" s="9"/>
      <c r="L75" s="44"/>
    </row>
    <row r="76" spans="4:12" ht="15.75" customHeight="1" x14ac:dyDescent="0.25">
      <c r="D76" s="9"/>
      <c r="L76" s="44"/>
    </row>
    <row r="77" spans="4:12" ht="15.75" customHeight="1" x14ac:dyDescent="0.25">
      <c r="D77" s="9"/>
      <c r="L77" s="44"/>
    </row>
    <row r="78" spans="4:12" ht="15.75" customHeight="1" x14ac:dyDescent="0.25">
      <c r="D78" s="9"/>
      <c r="L78" s="44"/>
    </row>
    <row r="79" spans="4:12" ht="15.75" customHeight="1" x14ac:dyDescent="0.25">
      <c r="D79" s="9"/>
      <c r="L79" s="44"/>
    </row>
    <row r="80" spans="4:12" ht="15.75" customHeight="1" x14ac:dyDescent="0.25">
      <c r="D80" s="9"/>
      <c r="L80" s="44"/>
    </row>
    <row r="81" spans="4:12" ht="15.75" customHeight="1" x14ac:dyDescent="0.25">
      <c r="D81" s="9"/>
      <c r="L81" s="44"/>
    </row>
    <row r="82" spans="4:12" ht="15.75" customHeight="1" x14ac:dyDescent="0.25">
      <c r="D82" s="9"/>
      <c r="L82" s="44"/>
    </row>
    <row r="83" spans="4:12" ht="15.75" customHeight="1" x14ac:dyDescent="0.25">
      <c r="D83" s="9"/>
      <c r="L83" s="44"/>
    </row>
    <row r="84" spans="4:12" ht="15.75" customHeight="1" x14ac:dyDescent="0.25">
      <c r="D84" s="9"/>
      <c r="L84" s="44"/>
    </row>
    <row r="85" spans="4:12" ht="15.75" customHeight="1" x14ac:dyDescent="0.25">
      <c r="D85" s="9"/>
      <c r="L85" s="44"/>
    </row>
    <row r="86" spans="4:12" ht="15.75" customHeight="1" x14ac:dyDescent="0.25">
      <c r="D86" s="9"/>
      <c r="L86" s="44"/>
    </row>
    <row r="87" spans="4:12" ht="15.75" customHeight="1" x14ac:dyDescent="0.25">
      <c r="D87" s="9"/>
      <c r="L87" s="44"/>
    </row>
    <row r="88" spans="4:12" ht="15.75" customHeight="1" x14ac:dyDescent="0.25">
      <c r="D88" s="9"/>
      <c r="L88" s="44"/>
    </row>
    <row r="89" spans="4:12" ht="15.75" customHeight="1" x14ac:dyDescent="0.25">
      <c r="D89" s="9"/>
      <c r="L89" s="44"/>
    </row>
    <row r="90" spans="4:12" ht="15.75" customHeight="1" x14ac:dyDescent="0.25">
      <c r="D90" s="9"/>
      <c r="L90" s="44"/>
    </row>
    <row r="91" spans="4:12" ht="15.75" customHeight="1" x14ac:dyDescent="0.25">
      <c r="D91" s="9"/>
      <c r="L91" s="44"/>
    </row>
    <row r="92" spans="4:12" ht="15.75" customHeight="1" x14ac:dyDescent="0.25">
      <c r="D92" s="9"/>
      <c r="L92" s="44"/>
    </row>
    <row r="93" spans="4:12" ht="15.75" customHeight="1" x14ac:dyDescent="0.25">
      <c r="D93" s="9"/>
      <c r="L93" s="44"/>
    </row>
    <row r="94" spans="4:12" ht="15.75" customHeight="1" x14ac:dyDescent="0.25">
      <c r="D94" s="9"/>
      <c r="L94" s="44"/>
    </row>
    <row r="95" spans="4:12" ht="15.75" customHeight="1" x14ac:dyDescent="0.25">
      <c r="D95" s="9"/>
      <c r="L95" s="44"/>
    </row>
    <row r="96" spans="4:12" ht="15.75" customHeight="1" x14ac:dyDescent="0.25">
      <c r="D96" s="9"/>
      <c r="L96" s="44"/>
    </row>
    <row r="97" spans="4:12" ht="15.75" customHeight="1" x14ac:dyDescent="0.25">
      <c r="D97" s="9"/>
      <c r="L97" s="44"/>
    </row>
    <row r="98" spans="4:12" ht="15.75" customHeight="1" x14ac:dyDescent="0.25">
      <c r="D98" s="9"/>
      <c r="L98" s="44"/>
    </row>
    <row r="99" spans="4:12" ht="15.75" customHeight="1" x14ac:dyDescent="0.25">
      <c r="D99" s="9"/>
      <c r="L99" s="44"/>
    </row>
    <row r="100" spans="4:12" ht="15.75" customHeight="1" x14ac:dyDescent="0.25">
      <c r="D100" s="9"/>
      <c r="L100" s="44"/>
    </row>
    <row r="101" spans="4:12" ht="15.75" customHeight="1" x14ac:dyDescent="0.25">
      <c r="D101" s="9"/>
      <c r="L101" s="44"/>
    </row>
    <row r="102" spans="4:12" ht="15.75" customHeight="1" x14ac:dyDescent="0.25">
      <c r="D102" s="9"/>
      <c r="L102" s="44"/>
    </row>
    <row r="103" spans="4:12" ht="15.75" customHeight="1" x14ac:dyDescent="0.25">
      <c r="D103" s="9"/>
      <c r="L103" s="44"/>
    </row>
    <row r="104" spans="4:12" ht="15.75" customHeight="1" x14ac:dyDescent="0.25">
      <c r="D104" s="9"/>
      <c r="L104" s="44"/>
    </row>
    <row r="105" spans="4:12" ht="15.75" customHeight="1" x14ac:dyDescent="0.25">
      <c r="D105" s="9"/>
      <c r="L105" s="44"/>
    </row>
    <row r="106" spans="4:12" ht="15.75" customHeight="1" x14ac:dyDescent="0.25">
      <c r="D106" s="9"/>
      <c r="L106" s="44"/>
    </row>
    <row r="107" spans="4:12" ht="15.75" customHeight="1" x14ac:dyDescent="0.25">
      <c r="D107" s="9"/>
      <c r="L107" s="44"/>
    </row>
    <row r="108" spans="4:12" ht="15.75" customHeight="1" x14ac:dyDescent="0.25">
      <c r="D108" s="9"/>
      <c r="L108" s="44"/>
    </row>
    <row r="109" spans="4:12" ht="15.75" customHeight="1" x14ac:dyDescent="0.25">
      <c r="D109" s="9"/>
      <c r="L109" s="44"/>
    </row>
    <row r="110" spans="4:12" ht="15.75" customHeight="1" x14ac:dyDescent="0.25">
      <c r="D110" s="9"/>
      <c r="L110" s="44"/>
    </row>
    <row r="111" spans="4:12" ht="15.75" customHeight="1" x14ac:dyDescent="0.25">
      <c r="D111" s="9"/>
      <c r="L111" s="44"/>
    </row>
    <row r="112" spans="4:12" ht="15.75" customHeight="1" x14ac:dyDescent="0.25">
      <c r="D112" s="9"/>
      <c r="L112" s="44"/>
    </row>
    <row r="113" spans="4:12" ht="15.75" customHeight="1" x14ac:dyDescent="0.25">
      <c r="D113" s="9"/>
      <c r="L113" s="44"/>
    </row>
    <row r="114" spans="4:12" ht="15.75" customHeight="1" x14ac:dyDescent="0.25">
      <c r="D114" s="9"/>
      <c r="L114" s="44"/>
    </row>
    <row r="115" spans="4:12" ht="15.75" customHeight="1" x14ac:dyDescent="0.25">
      <c r="D115" s="9"/>
      <c r="L115" s="44"/>
    </row>
    <row r="116" spans="4:12" ht="15.75" customHeight="1" x14ac:dyDescent="0.25">
      <c r="D116" s="9"/>
      <c r="L116" s="44"/>
    </row>
    <row r="117" spans="4:12" ht="15.75" customHeight="1" x14ac:dyDescent="0.25">
      <c r="D117" s="9"/>
      <c r="L117" s="44"/>
    </row>
    <row r="118" spans="4:12" ht="15.75" customHeight="1" x14ac:dyDescent="0.25">
      <c r="D118" s="9"/>
      <c r="L118" s="44"/>
    </row>
    <row r="119" spans="4:12" ht="15.75" customHeight="1" x14ac:dyDescent="0.25">
      <c r="D119" s="9"/>
      <c r="L119" s="44"/>
    </row>
    <row r="120" spans="4:12" ht="15.75" customHeight="1" x14ac:dyDescent="0.25">
      <c r="D120" s="9"/>
      <c r="L120" s="44"/>
    </row>
    <row r="121" spans="4:12" ht="15.75" customHeight="1" x14ac:dyDescent="0.25">
      <c r="D121" s="9"/>
      <c r="L121" s="44"/>
    </row>
    <row r="122" spans="4:12" ht="15.75" customHeight="1" x14ac:dyDescent="0.25">
      <c r="D122" s="9"/>
      <c r="L122" s="44"/>
    </row>
    <row r="123" spans="4:12" ht="15.75" customHeight="1" x14ac:dyDescent="0.25">
      <c r="D123" s="9"/>
      <c r="L123" s="44"/>
    </row>
    <row r="124" spans="4:12" ht="15.75" customHeight="1" x14ac:dyDescent="0.25">
      <c r="D124" s="9"/>
      <c r="L124" s="44"/>
    </row>
    <row r="125" spans="4:12" ht="15.75" customHeight="1" x14ac:dyDescent="0.25">
      <c r="D125" s="9"/>
      <c r="L125" s="44"/>
    </row>
    <row r="126" spans="4:12" ht="15.75" customHeight="1" x14ac:dyDescent="0.25">
      <c r="D126" s="9"/>
      <c r="L126" s="44"/>
    </row>
    <row r="127" spans="4:12" ht="15.75" customHeight="1" x14ac:dyDescent="0.25">
      <c r="D127" s="9"/>
      <c r="L127" s="44"/>
    </row>
    <row r="128" spans="4:12" ht="15.75" customHeight="1" x14ac:dyDescent="0.25">
      <c r="D128" s="9"/>
      <c r="L128" s="44"/>
    </row>
    <row r="129" spans="4:12" ht="15.75" customHeight="1" x14ac:dyDescent="0.25">
      <c r="D129" s="9"/>
      <c r="L129" s="44"/>
    </row>
    <row r="130" spans="4:12" ht="15.75" customHeight="1" x14ac:dyDescent="0.25">
      <c r="D130" s="9"/>
      <c r="L130" s="44"/>
    </row>
    <row r="131" spans="4:12" ht="15.75" customHeight="1" x14ac:dyDescent="0.25">
      <c r="D131" s="9"/>
      <c r="L131" s="44"/>
    </row>
    <row r="132" spans="4:12" ht="15.75" customHeight="1" x14ac:dyDescent="0.25">
      <c r="D132" s="9"/>
      <c r="L132" s="44"/>
    </row>
    <row r="133" spans="4:12" ht="15.75" customHeight="1" x14ac:dyDescent="0.25">
      <c r="D133" s="9"/>
      <c r="L133" s="44"/>
    </row>
    <row r="134" spans="4:12" ht="15.75" customHeight="1" x14ac:dyDescent="0.25">
      <c r="D134" s="9"/>
      <c r="L134" s="44"/>
    </row>
    <row r="135" spans="4:12" ht="15.75" customHeight="1" x14ac:dyDescent="0.25">
      <c r="D135" s="9"/>
      <c r="L135" s="44"/>
    </row>
    <row r="136" spans="4:12" ht="15.75" customHeight="1" x14ac:dyDescent="0.25">
      <c r="D136" s="9"/>
      <c r="L136" s="44"/>
    </row>
    <row r="137" spans="4:12" ht="15.75" customHeight="1" x14ac:dyDescent="0.25">
      <c r="D137" s="9"/>
      <c r="L137" s="44"/>
    </row>
    <row r="138" spans="4:12" ht="15.75" customHeight="1" x14ac:dyDescent="0.25">
      <c r="D138" s="9"/>
      <c r="L138" s="44"/>
    </row>
    <row r="139" spans="4:12" ht="15.75" customHeight="1" x14ac:dyDescent="0.25">
      <c r="D139" s="9"/>
      <c r="L139" s="44"/>
    </row>
    <row r="140" spans="4:12" ht="15.75" customHeight="1" x14ac:dyDescent="0.25">
      <c r="D140" s="9"/>
      <c r="L140" s="44"/>
    </row>
    <row r="141" spans="4:12" ht="15.75" customHeight="1" x14ac:dyDescent="0.25">
      <c r="D141" s="9"/>
      <c r="L141" s="44"/>
    </row>
    <row r="142" spans="4:12" ht="15.75" customHeight="1" x14ac:dyDescent="0.25">
      <c r="D142" s="9"/>
      <c r="L142" s="44"/>
    </row>
    <row r="143" spans="4:12" ht="15.75" customHeight="1" x14ac:dyDescent="0.25">
      <c r="D143" s="9"/>
      <c r="L143" s="44"/>
    </row>
    <row r="144" spans="4:12" ht="15.75" customHeight="1" x14ac:dyDescent="0.25">
      <c r="D144" s="9"/>
      <c r="L144" s="44"/>
    </row>
    <row r="145" spans="4:12" ht="15.75" customHeight="1" x14ac:dyDescent="0.25">
      <c r="D145" s="9"/>
      <c r="L145" s="44"/>
    </row>
    <row r="146" spans="4:12" ht="15.75" customHeight="1" x14ac:dyDescent="0.25">
      <c r="D146" s="9"/>
      <c r="L146" s="44"/>
    </row>
    <row r="147" spans="4:12" ht="15.75" customHeight="1" x14ac:dyDescent="0.25">
      <c r="D147" s="9"/>
      <c r="L147" s="44"/>
    </row>
    <row r="148" spans="4:12" ht="15.75" customHeight="1" x14ac:dyDescent="0.25">
      <c r="D148" s="9"/>
      <c r="L148" s="44"/>
    </row>
    <row r="149" spans="4:12" ht="15.75" customHeight="1" x14ac:dyDescent="0.25">
      <c r="D149" s="9"/>
      <c r="L149" s="44"/>
    </row>
    <row r="150" spans="4:12" ht="15.75" customHeight="1" x14ac:dyDescent="0.25">
      <c r="D150" s="9"/>
      <c r="L150" s="44"/>
    </row>
    <row r="151" spans="4:12" ht="15.75" customHeight="1" x14ac:dyDescent="0.25">
      <c r="D151" s="9"/>
      <c r="L151" s="44"/>
    </row>
    <row r="152" spans="4:12" ht="15.75" customHeight="1" x14ac:dyDescent="0.25">
      <c r="D152" s="9"/>
      <c r="L152" s="44"/>
    </row>
    <row r="153" spans="4:12" ht="15.75" customHeight="1" x14ac:dyDescent="0.25">
      <c r="D153" s="9"/>
      <c r="L153" s="44"/>
    </row>
    <row r="154" spans="4:12" ht="15.75" customHeight="1" x14ac:dyDescent="0.25">
      <c r="D154" s="9"/>
      <c r="L154" s="44"/>
    </row>
    <row r="155" spans="4:12" ht="15.75" customHeight="1" x14ac:dyDescent="0.25">
      <c r="D155" s="9"/>
      <c r="L155" s="44"/>
    </row>
    <row r="156" spans="4:12" ht="15.75" customHeight="1" x14ac:dyDescent="0.25">
      <c r="D156" s="9"/>
      <c r="L156" s="44"/>
    </row>
    <row r="157" spans="4:12" ht="15.75" customHeight="1" x14ac:dyDescent="0.25">
      <c r="D157" s="9"/>
      <c r="L157" s="44"/>
    </row>
    <row r="158" spans="4:12" ht="15.75" customHeight="1" x14ac:dyDescent="0.25">
      <c r="D158" s="9"/>
      <c r="L158" s="44"/>
    </row>
    <row r="159" spans="4:12" ht="15.75" customHeight="1" x14ac:dyDescent="0.25">
      <c r="D159" s="9"/>
      <c r="L159" s="44"/>
    </row>
    <row r="160" spans="4:12" ht="15.75" customHeight="1" x14ac:dyDescent="0.25">
      <c r="D160" s="9"/>
      <c r="L160" s="44"/>
    </row>
    <row r="161" spans="4:12" ht="15.75" customHeight="1" x14ac:dyDescent="0.25">
      <c r="D161" s="9"/>
      <c r="L161" s="44"/>
    </row>
    <row r="162" spans="4:12" ht="15.75" customHeight="1" x14ac:dyDescent="0.25">
      <c r="D162" s="9"/>
      <c r="L162" s="44"/>
    </row>
    <row r="163" spans="4:12" ht="15.75" customHeight="1" x14ac:dyDescent="0.25">
      <c r="D163" s="9"/>
      <c r="L163" s="44"/>
    </row>
    <row r="164" spans="4:12" ht="15.75" customHeight="1" x14ac:dyDescent="0.25">
      <c r="D164" s="9"/>
      <c r="L164" s="44"/>
    </row>
    <row r="165" spans="4:12" ht="15.75" customHeight="1" x14ac:dyDescent="0.25">
      <c r="D165" s="9"/>
      <c r="L165" s="44"/>
    </row>
    <row r="166" spans="4:12" ht="15.75" customHeight="1" x14ac:dyDescent="0.25">
      <c r="D166" s="9"/>
      <c r="L166" s="44"/>
    </row>
    <row r="167" spans="4:12" ht="15.75" customHeight="1" x14ac:dyDescent="0.25">
      <c r="D167" s="9"/>
      <c r="L167" s="44"/>
    </row>
    <row r="168" spans="4:12" ht="15.75" customHeight="1" x14ac:dyDescent="0.25">
      <c r="D168" s="9"/>
      <c r="L168" s="44"/>
    </row>
    <row r="169" spans="4:12" ht="15.75" customHeight="1" x14ac:dyDescent="0.25">
      <c r="D169" s="9"/>
      <c r="L169" s="44"/>
    </row>
    <row r="170" spans="4:12" ht="15.75" customHeight="1" x14ac:dyDescent="0.25">
      <c r="D170" s="9"/>
      <c r="L170" s="44"/>
    </row>
    <row r="171" spans="4:12" ht="15.75" customHeight="1" x14ac:dyDescent="0.25">
      <c r="D171" s="9"/>
      <c r="L171" s="44"/>
    </row>
    <row r="172" spans="4:12" ht="15.75" customHeight="1" x14ac:dyDescent="0.25">
      <c r="D172" s="9"/>
      <c r="L172" s="44"/>
    </row>
    <row r="173" spans="4:12" ht="15.75" customHeight="1" x14ac:dyDescent="0.25">
      <c r="D173" s="9"/>
      <c r="L173" s="44"/>
    </row>
    <row r="174" spans="4:12" ht="15.75" customHeight="1" x14ac:dyDescent="0.25">
      <c r="D174" s="9"/>
      <c r="L174" s="44"/>
    </row>
    <row r="175" spans="4:12" ht="15.75" customHeight="1" x14ac:dyDescent="0.25">
      <c r="D175" s="9"/>
      <c r="L175" s="44"/>
    </row>
    <row r="176" spans="4:12" ht="15.75" customHeight="1" x14ac:dyDescent="0.25">
      <c r="D176" s="9"/>
      <c r="L176" s="44"/>
    </row>
    <row r="177" spans="4:12" ht="15.75" customHeight="1" x14ac:dyDescent="0.25">
      <c r="D177" s="9"/>
      <c r="L177" s="44"/>
    </row>
    <row r="178" spans="4:12" ht="15.75" customHeight="1" x14ac:dyDescent="0.25">
      <c r="D178" s="9"/>
      <c r="L178" s="44"/>
    </row>
    <row r="179" spans="4:12" ht="15.75" customHeight="1" x14ac:dyDescent="0.25">
      <c r="D179" s="9"/>
      <c r="L179" s="44"/>
    </row>
    <row r="180" spans="4:12" ht="15.75" customHeight="1" x14ac:dyDescent="0.25">
      <c r="D180" s="9"/>
      <c r="L180" s="44"/>
    </row>
    <row r="181" spans="4:12" ht="15.75" customHeight="1" x14ac:dyDescent="0.25">
      <c r="D181" s="9"/>
      <c r="L181" s="44"/>
    </row>
    <row r="182" spans="4:12" ht="15.75" customHeight="1" x14ac:dyDescent="0.25">
      <c r="D182" s="9"/>
      <c r="L182" s="44"/>
    </row>
    <row r="183" spans="4:12" ht="15.75" customHeight="1" x14ac:dyDescent="0.25">
      <c r="D183" s="9"/>
      <c r="L183" s="44"/>
    </row>
    <row r="184" spans="4:12" ht="15.75" customHeight="1" x14ac:dyDescent="0.25">
      <c r="D184" s="9"/>
      <c r="L184" s="44"/>
    </row>
    <row r="185" spans="4:12" ht="15.75" customHeight="1" x14ac:dyDescent="0.25">
      <c r="D185" s="9"/>
      <c r="L185" s="44"/>
    </row>
    <row r="186" spans="4:12" ht="15.75" customHeight="1" x14ac:dyDescent="0.25">
      <c r="D186" s="9"/>
      <c r="L186" s="44"/>
    </row>
    <row r="187" spans="4:12" ht="15.75" customHeight="1" x14ac:dyDescent="0.25">
      <c r="D187" s="9"/>
      <c r="L187" s="44"/>
    </row>
    <row r="188" spans="4:12" ht="15.75" customHeight="1" x14ac:dyDescent="0.25">
      <c r="D188" s="9"/>
      <c r="L188" s="44"/>
    </row>
    <row r="189" spans="4:12" ht="15.75" customHeight="1" x14ac:dyDescent="0.25">
      <c r="D189" s="9"/>
      <c r="L189" s="44"/>
    </row>
    <row r="190" spans="4:12" ht="15.75" customHeight="1" x14ac:dyDescent="0.25">
      <c r="D190" s="9"/>
      <c r="L190" s="44"/>
    </row>
    <row r="191" spans="4:12" ht="15.75" customHeight="1" x14ac:dyDescent="0.25">
      <c r="D191" s="9"/>
      <c r="L191" s="44"/>
    </row>
    <row r="192" spans="4:12" ht="15.75" customHeight="1" x14ac:dyDescent="0.25">
      <c r="D192" s="9"/>
      <c r="L192" s="44"/>
    </row>
    <row r="193" spans="4:12" ht="15.75" customHeight="1" x14ac:dyDescent="0.25">
      <c r="D193" s="9"/>
      <c r="L193" s="44"/>
    </row>
    <row r="194" spans="4:12" ht="15.75" customHeight="1" x14ac:dyDescent="0.25">
      <c r="D194" s="9"/>
      <c r="L194" s="44"/>
    </row>
    <row r="195" spans="4:12" ht="15.75" customHeight="1" x14ac:dyDescent="0.25">
      <c r="D195" s="9"/>
      <c r="L195" s="44"/>
    </row>
    <row r="196" spans="4:12" ht="15.75" customHeight="1" x14ac:dyDescent="0.25">
      <c r="D196" s="9"/>
      <c r="L196" s="44"/>
    </row>
    <row r="197" spans="4:12" ht="15.75" customHeight="1" x14ac:dyDescent="0.25">
      <c r="D197" s="9"/>
      <c r="L197" s="44"/>
    </row>
    <row r="198" spans="4:12" ht="15.75" customHeight="1" x14ac:dyDescent="0.25">
      <c r="D198" s="9"/>
      <c r="L198" s="44"/>
    </row>
    <row r="199" spans="4:12" ht="15.75" customHeight="1" x14ac:dyDescent="0.25">
      <c r="D199" s="9"/>
      <c r="L199" s="44"/>
    </row>
    <row r="200" spans="4:12" ht="15.75" customHeight="1" x14ac:dyDescent="0.25">
      <c r="D200" s="9"/>
      <c r="L200" s="44"/>
    </row>
    <row r="201" spans="4:12" ht="15.75" customHeight="1" x14ac:dyDescent="0.25">
      <c r="D201" s="9"/>
      <c r="L201" s="44"/>
    </row>
    <row r="202" spans="4:12" ht="15.75" customHeight="1" x14ac:dyDescent="0.25">
      <c r="D202" s="9"/>
      <c r="L202" s="44"/>
    </row>
    <row r="203" spans="4:12" ht="15.75" customHeight="1" x14ac:dyDescent="0.25">
      <c r="D203" s="9"/>
      <c r="L203" s="44"/>
    </row>
    <row r="204" spans="4:12" ht="15.75" customHeight="1" x14ac:dyDescent="0.25">
      <c r="D204" s="9"/>
      <c r="L204" s="44"/>
    </row>
    <row r="205" spans="4:12" ht="15.75" customHeight="1" x14ac:dyDescent="0.25">
      <c r="D205" s="9"/>
      <c r="L205" s="44"/>
    </row>
    <row r="206" spans="4:12" ht="15.75" customHeight="1" x14ac:dyDescent="0.25">
      <c r="D206" s="9"/>
      <c r="L206" s="44"/>
    </row>
    <row r="207" spans="4:12" ht="15.75" customHeight="1" x14ac:dyDescent="0.25">
      <c r="D207" s="9"/>
      <c r="L207" s="44"/>
    </row>
    <row r="208" spans="4:12" ht="15.75" customHeight="1" x14ac:dyDescent="0.25">
      <c r="D208" s="9"/>
      <c r="L208" s="44"/>
    </row>
    <row r="209" spans="4:12" ht="15.75" customHeight="1" x14ac:dyDescent="0.25">
      <c r="D209" s="9"/>
      <c r="L209" s="44"/>
    </row>
    <row r="210" spans="4:12" ht="15.75" customHeight="1" x14ac:dyDescent="0.25">
      <c r="D210" s="9"/>
      <c r="L210" s="44"/>
    </row>
    <row r="211" spans="4:12" ht="15.75" customHeight="1" x14ac:dyDescent="0.25">
      <c r="D211" s="9"/>
      <c r="L211" s="44"/>
    </row>
    <row r="212" spans="4:12" ht="15.75" customHeight="1" x14ac:dyDescent="0.25">
      <c r="D212" s="9"/>
      <c r="L212" s="44"/>
    </row>
    <row r="213" spans="4:12" ht="15.75" customHeight="1" x14ac:dyDescent="0.25">
      <c r="D213" s="9"/>
      <c r="L213" s="44"/>
    </row>
    <row r="214" spans="4:12" ht="15.75" customHeight="1" x14ac:dyDescent="0.25">
      <c r="D214" s="9"/>
      <c r="L214" s="44"/>
    </row>
    <row r="215" spans="4:12" ht="15.75" customHeight="1" x14ac:dyDescent="0.25">
      <c r="D215" s="9"/>
      <c r="L215" s="44"/>
    </row>
    <row r="216" spans="4:12" ht="15.75" customHeight="1" x14ac:dyDescent="0.25">
      <c r="D216" s="9"/>
      <c r="L216" s="44"/>
    </row>
    <row r="217" spans="4:12" ht="15.75" customHeight="1" x14ac:dyDescent="0.25">
      <c r="D217" s="9"/>
      <c r="L217" s="44"/>
    </row>
    <row r="218" spans="4:12" ht="15.75" customHeight="1" x14ac:dyDescent="0.25">
      <c r="D218" s="9"/>
      <c r="L218" s="44"/>
    </row>
    <row r="219" spans="4:12" ht="15.75" customHeight="1" x14ac:dyDescent="0.25">
      <c r="D219" s="9"/>
      <c r="L219" s="44"/>
    </row>
    <row r="220" spans="4:12" ht="15.75" customHeight="1" x14ac:dyDescent="0.25">
      <c r="D220" s="9"/>
      <c r="L220" s="44"/>
    </row>
    <row r="221" spans="4:12" ht="15.75" customHeight="1" x14ac:dyDescent="0.25">
      <c r="D221" s="9"/>
      <c r="L221" s="44"/>
    </row>
    <row r="222" spans="4:12" ht="15.75" customHeight="1" x14ac:dyDescent="0.25">
      <c r="D222" s="9"/>
      <c r="L222" s="44"/>
    </row>
    <row r="223" spans="4:12" ht="15.75" customHeight="1" x14ac:dyDescent="0.25">
      <c r="D223" s="9"/>
      <c r="L223" s="44"/>
    </row>
    <row r="224" spans="4:12" ht="15.75" customHeight="1" x14ac:dyDescent="0.25">
      <c r="D224" s="9"/>
      <c r="L224" s="44"/>
    </row>
    <row r="225" spans="4:12" ht="15.75" customHeight="1" x14ac:dyDescent="0.25">
      <c r="D225" s="9"/>
      <c r="L225" s="44"/>
    </row>
    <row r="226" spans="4:12" ht="15.75" customHeight="1" x14ac:dyDescent="0.25">
      <c r="D226" s="9"/>
      <c r="L226" s="44"/>
    </row>
    <row r="227" spans="4:12" ht="15.75" customHeight="1" x14ac:dyDescent="0.25">
      <c r="D227" s="9"/>
      <c r="L227" s="44"/>
    </row>
    <row r="228" spans="4:12" ht="15.75" customHeight="1" x14ac:dyDescent="0.25">
      <c r="D228" s="9"/>
      <c r="L228" s="44"/>
    </row>
    <row r="229" spans="4:12" ht="15.75" customHeight="1" x14ac:dyDescent="0.25">
      <c r="D229" s="9"/>
      <c r="L229" s="44"/>
    </row>
    <row r="230" spans="4:12" ht="15.75" customHeight="1" x14ac:dyDescent="0.25">
      <c r="D230" s="9"/>
      <c r="L230" s="44"/>
    </row>
    <row r="231" spans="4:12" ht="15.75" customHeight="1" x14ac:dyDescent="0.25">
      <c r="D231" s="9"/>
      <c r="L231" s="44"/>
    </row>
    <row r="232" spans="4:12" ht="15.75" customHeight="1" x14ac:dyDescent="0.25">
      <c r="D232" s="9"/>
      <c r="L232" s="44"/>
    </row>
    <row r="233" spans="4:12" ht="15.75" customHeight="1" x14ac:dyDescent="0.25">
      <c r="D233" s="9"/>
      <c r="L233" s="44"/>
    </row>
    <row r="234" spans="4:12" ht="15.75" customHeight="1" x14ac:dyDescent="0.25">
      <c r="D234" s="9"/>
      <c r="L234" s="44"/>
    </row>
    <row r="235" spans="4:12" ht="15.75" customHeight="1" x14ac:dyDescent="0.25">
      <c r="D235" s="9"/>
      <c r="L235" s="44"/>
    </row>
    <row r="236" spans="4:12" ht="15.75" customHeight="1" x14ac:dyDescent="0.25">
      <c r="D236" s="9"/>
      <c r="L236" s="44"/>
    </row>
    <row r="237" spans="4:12" ht="15.75" customHeight="1" x14ac:dyDescent="0.25">
      <c r="D237" s="9"/>
      <c r="L237" s="44"/>
    </row>
    <row r="238" spans="4:12" ht="15.75" customHeight="1" x14ac:dyDescent="0.25">
      <c r="D238" s="9"/>
      <c r="L238" s="44"/>
    </row>
    <row r="239" spans="4:12" ht="15.75" customHeight="1" x14ac:dyDescent="0.25">
      <c r="D239" s="9"/>
      <c r="L239" s="44"/>
    </row>
    <row r="240" spans="4:12" ht="15.75" customHeight="1" x14ac:dyDescent="0.25">
      <c r="D240" s="9"/>
      <c r="L240" s="44"/>
    </row>
    <row r="241" spans="4:12" ht="15.75" customHeight="1" x14ac:dyDescent="0.25">
      <c r="D241" s="9"/>
      <c r="L241" s="44"/>
    </row>
    <row r="242" spans="4:12" ht="15.75" customHeight="1" x14ac:dyDescent="0.25">
      <c r="D242" s="9"/>
      <c r="L242" s="44"/>
    </row>
    <row r="243" spans="4:12" ht="15.75" customHeight="1" x14ac:dyDescent="0.25">
      <c r="D243" s="9"/>
      <c r="L243" s="44"/>
    </row>
    <row r="244" spans="4:12" ht="15.75" customHeight="1" x14ac:dyDescent="0.25">
      <c r="D244" s="9"/>
      <c r="L244" s="44"/>
    </row>
    <row r="245" spans="4:12" ht="15.75" customHeight="1" x14ac:dyDescent="0.25">
      <c r="D245" s="9"/>
      <c r="L245" s="44"/>
    </row>
    <row r="246" spans="4:12" ht="15.75" customHeight="1" x14ac:dyDescent="0.25">
      <c r="D246" s="9"/>
      <c r="L246" s="44"/>
    </row>
    <row r="247" spans="4:12" ht="15.75" customHeight="1" x14ac:dyDescent="0.25">
      <c r="D247" s="9"/>
      <c r="L247" s="44"/>
    </row>
    <row r="248" spans="4:12" ht="15.75" customHeight="1" x14ac:dyDescent="0.25">
      <c r="D248" s="9"/>
      <c r="L248" s="44"/>
    </row>
    <row r="249" spans="4:12" ht="15.75" customHeight="1" x14ac:dyDescent="0.25">
      <c r="D249" s="9"/>
      <c r="L249" s="44"/>
    </row>
    <row r="250" spans="4:12" ht="15.75" customHeight="1" x14ac:dyDescent="0.25">
      <c r="D250" s="9"/>
      <c r="L250" s="44"/>
    </row>
    <row r="251" spans="4:12" ht="15.75" customHeight="1" x14ac:dyDescent="0.25">
      <c r="D251" s="9"/>
      <c r="L251" s="44"/>
    </row>
    <row r="252" spans="4:12" ht="15.75" customHeight="1" x14ac:dyDescent="0.25">
      <c r="D252" s="9"/>
      <c r="L252" s="44"/>
    </row>
    <row r="253" spans="4:12" ht="15.75" customHeight="1" x14ac:dyDescent="0.25">
      <c r="D253" s="9"/>
      <c r="L253" s="44"/>
    </row>
    <row r="254" spans="4:12" ht="15.75" customHeight="1" x14ac:dyDescent="0.25">
      <c r="D254" s="9"/>
      <c r="L254" s="44"/>
    </row>
    <row r="255" spans="4:12" ht="15.75" customHeight="1" x14ac:dyDescent="0.25">
      <c r="D255" s="9"/>
      <c r="L255" s="44"/>
    </row>
    <row r="256" spans="4:12" ht="15.75" customHeight="1" x14ac:dyDescent="0.25">
      <c r="D256" s="9"/>
      <c r="L256" s="44"/>
    </row>
    <row r="257" spans="4:12" ht="15.75" customHeight="1" x14ac:dyDescent="0.25">
      <c r="D257" s="9"/>
      <c r="L257" s="44"/>
    </row>
    <row r="258" spans="4:12" ht="15.75" customHeight="1" x14ac:dyDescent="0.25">
      <c r="D258" s="9"/>
      <c r="L258" s="44"/>
    </row>
    <row r="259" spans="4:12" ht="15.75" customHeight="1" x14ac:dyDescent="0.25">
      <c r="D259" s="9"/>
      <c r="L259" s="44"/>
    </row>
    <row r="260" spans="4:12" ht="15.75" customHeight="1" x14ac:dyDescent="0.25">
      <c r="D260" s="9"/>
      <c r="L260" s="44"/>
    </row>
    <row r="261" spans="4:12" ht="15.75" customHeight="1" x14ac:dyDescent="0.25">
      <c r="D261" s="9"/>
      <c r="L261" s="44"/>
    </row>
    <row r="262" spans="4:12" ht="15.75" customHeight="1" x14ac:dyDescent="0.25">
      <c r="D262" s="9"/>
      <c r="L262" s="44"/>
    </row>
    <row r="263" spans="4:12" ht="15.75" customHeight="1" x14ac:dyDescent="0.25">
      <c r="D263" s="9"/>
      <c r="L263" s="44"/>
    </row>
    <row r="264" spans="4:12" ht="15.75" customHeight="1" x14ac:dyDescent="0.25">
      <c r="D264" s="9"/>
      <c r="L264" s="44"/>
    </row>
    <row r="265" spans="4:12" ht="15.75" customHeight="1" x14ac:dyDescent="0.25">
      <c r="D265" s="9"/>
      <c r="L265" s="44"/>
    </row>
    <row r="266" spans="4:12" ht="15.75" customHeight="1" x14ac:dyDescent="0.25">
      <c r="D266" s="9"/>
      <c r="L266" s="44"/>
    </row>
    <row r="267" spans="4:12" ht="15.75" customHeight="1" x14ac:dyDescent="0.25">
      <c r="D267" s="9"/>
      <c r="L267" s="44"/>
    </row>
    <row r="268" spans="4:12" ht="15.75" customHeight="1" x14ac:dyDescent="0.25">
      <c r="D268" s="9"/>
      <c r="L268" s="44"/>
    </row>
    <row r="269" spans="4:12" ht="15.75" customHeight="1" x14ac:dyDescent="0.25">
      <c r="D269" s="9"/>
      <c r="L269" s="44"/>
    </row>
    <row r="270" spans="4:12" ht="15.75" customHeight="1" x14ac:dyDescent="0.25">
      <c r="D270" s="9"/>
      <c r="L270" s="44"/>
    </row>
    <row r="271" spans="4:12" ht="15.75" customHeight="1" x14ac:dyDescent="0.25">
      <c r="D271" s="9"/>
      <c r="L271" s="44"/>
    </row>
    <row r="272" spans="4:12" ht="15.75" customHeight="1" x14ac:dyDescent="0.25">
      <c r="D272" s="9"/>
      <c r="L272" s="44"/>
    </row>
    <row r="273" spans="4:12" ht="15.75" customHeight="1" x14ac:dyDescent="0.25">
      <c r="D273" s="9"/>
      <c r="L273" s="44"/>
    </row>
    <row r="274" spans="4:12" ht="15.75" customHeight="1" x14ac:dyDescent="0.25">
      <c r="D274" s="9"/>
      <c r="L274" s="44"/>
    </row>
    <row r="275" spans="4:12" ht="15.75" customHeight="1" x14ac:dyDescent="0.25">
      <c r="D275" s="9"/>
      <c r="L275" s="44"/>
    </row>
    <row r="276" spans="4:12" ht="15.75" customHeight="1" x14ac:dyDescent="0.25">
      <c r="D276" s="9"/>
      <c r="L276" s="44"/>
    </row>
    <row r="277" spans="4:12" ht="15.75" customHeight="1" x14ac:dyDescent="0.25">
      <c r="D277" s="9"/>
      <c r="L277" s="44"/>
    </row>
    <row r="278" spans="4:12" ht="15.75" customHeight="1" x14ac:dyDescent="0.25">
      <c r="D278" s="9"/>
      <c r="L278" s="44"/>
    </row>
    <row r="279" spans="4:12" ht="15.75" customHeight="1" x14ac:dyDescent="0.25">
      <c r="D279" s="9"/>
      <c r="L279" s="44"/>
    </row>
    <row r="280" spans="4:12" ht="15.75" customHeight="1" x14ac:dyDescent="0.25">
      <c r="D280" s="9"/>
      <c r="L280" s="44"/>
    </row>
    <row r="281" spans="4:12" ht="15.75" customHeight="1" x14ac:dyDescent="0.25">
      <c r="D281" s="9"/>
      <c r="L281" s="44"/>
    </row>
    <row r="282" spans="4:12" ht="15.75" customHeight="1" x14ac:dyDescent="0.25">
      <c r="D282" s="9"/>
      <c r="L282" s="44"/>
    </row>
    <row r="283" spans="4:12" ht="15.75" customHeight="1" x14ac:dyDescent="0.25">
      <c r="D283" s="9"/>
      <c r="L283" s="44"/>
    </row>
    <row r="284" spans="4:12" ht="15.75" customHeight="1" x14ac:dyDescent="0.25">
      <c r="D284" s="9"/>
      <c r="L284" s="44"/>
    </row>
    <row r="285" spans="4:12" ht="15.75" customHeight="1" x14ac:dyDescent="0.25">
      <c r="D285" s="9"/>
      <c r="L285" s="44"/>
    </row>
    <row r="286" spans="4:12" ht="15.75" customHeight="1" x14ac:dyDescent="0.25">
      <c r="D286" s="9"/>
      <c r="L286" s="44"/>
    </row>
    <row r="287" spans="4:12" ht="15.75" customHeight="1" x14ac:dyDescent="0.25">
      <c r="D287" s="9"/>
      <c r="L287" s="44"/>
    </row>
    <row r="288" spans="4:12" ht="15.75" customHeight="1" x14ac:dyDescent="0.25">
      <c r="D288" s="9"/>
      <c r="L288" s="44"/>
    </row>
    <row r="289" spans="4:12" ht="15.75" customHeight="1" x14ac:dyDescent="0.25">
      <c r="D289" s="9"/>
      <c r="L289" s="44"/>
    </row>
    <row r="290" spans="4:12" ht="15.75" customHeight="1" x14ac:dyDescent="0.25">
      <c r="D290" s="9"/>
      <c r="L290" s="44"/>
    </row>
    <row r="291" spans="4:12" ht="15.75" customHeight="1" x14ac:dyDescent="0.25">
      <c r="D291" s="9"/>
      <c r="L291" s="44"/>
    </row>
    <row r="292" spans="4:12" ht="15.75" customHeight="1" x14ac:dyDescent="0.25">
      <c r="D292" s="9"/>
      <c r="L292" s="44"/>
    </row>
    <row r="293" spans="4:12" ht="15.75" customHeight="1" x14ac:dyDescent="0.25">
      <c r="D293" s="9"/>
      <c r="L293" s="44"/>
    </row>
    <row r="294" spans="4:12" ht="15.75" customHeight="1" x14ac:dyDescent="0.25">
      <c r="D294" s="9"/>
      <c r="L294" s="44"/>
    </row>
    <row r="295" spans="4:12" ht="15.75" customHeight="1" x14ac:dyDescent="0.25">
      <c r="D295" s="9"/>
      <c r="L295" s="44"/>
    </row>
    <row r="296" spans="4:12" ht="15.75" customHeight="1" x14ac:dyDescent="0.25">
      <c r="D296" s="9"/>
      <c r="L296" s="44"/>
    </row>
    <row r="297" spans="4:12" ht="15.75" customHeight="1" x14ac:dyDescent="0.25">
      <c r="D297" s="9"/>
      <c r="L297" s="44"/>
    </row>
    <row r="298" spans="4:12" ht="15.75" customHeight="1" x14ac:dyDescent="0.25">
      <c r="D298" s="9"/>
      <c r="L298" s="44"/>
    </row>
    <row r="299" spans="4:12" ht="15.75" customHeight="1" x14ac:dyDescent="0.25">
      <c r="D299" s="9"/>
      <c r="L299" s="44"/>
    </row>
    <row r="300" spans="4:12" ht="15.75" customHeight="1" x14ac:dyDescent="0.25">
      <c r="D300" s="9"/>
      <c r="L300" s="44"/>
    </row>
    <row r="301" spans="4:12" ht="15.75" customHeight="1" x14ac:dyDescent="0.25">
      <c r="D301" s="9"/>
      <c r="L301" s="44"/>
    </row>
    <row r="302" spans="4:12" ht="15.75" customHeight="1" x14ac:dyDescent="0.25">
      <c r="D302" s="9"/>
      <c r="L302" s="44"/>
    </row>
    <row r="303" spans="4:12" ht="15.75" customHeight="1" x14ac:dyDescent="0.25">
      <c r="D303" s="9"/>
      <c r="L303" s="44"/>
    </row>
    <row r="304" spans="4:12" ht="15.75" customHeight="1" x14ac:dyDescent="0.25">
      <c r="D304" s="9"/>
      <c r="L304" s="44"/>
    </row>
    <row r="305" spans="4:12" ht="15.75" customHeight="1" x14ac:dyDescent="0.25">
      <c r="D305" s="9"/>
      <c r="L305" s="44"/>
    </row>
    <row r="306" spans="4:12" ht="15.75" customHeight="1" x14ac:dyDescent="0.25">
      <c r="D306" s="9"/>
      <c r="L306" s="44"/>
    </row>
    <row r="307" spans="4:12" ht="15.75" customHeight="1" x14ac:dyDescent="0.25">
      <c r="D307" s="9"/>
      <c r="L307" s="44"/>
    </row>
    <row r="308" spans="4:12" ht="15.75" customHeight="1" x14ac:dyDescent="0.25">
      <c r="D308" s="9"/>
      <c r="L308" s="44"/>
    </row>
    <row r="309" spans="4:12" ht="15.75" customHeight="1" x14ac:dyDescent="0.25">
      <c r="D309" s="9"/>
      <c r="L309" s="44"/>
    </row>
    <row r="310" spans="4:12" ht="15.75" customHeight="1" x14ac:dyDescent="0.25">
      <c r="D310" s="9"/>
      <c r="L310" s="44"/>
    </row>
    <row r="311" spans="4:12" ht="15.75" customHeight="1" x14ac:dyDescent="0.25">
      <c r="D311" s="9"/>
      <c r="L311" s="44"/>
    </row>
    <row r="312" spans="4:12" ht="15.75" customHeight="1" x14ac:dyDescent="0.25">
      <c r="D312" s="9"/>
      <c r="L312" s="44"/>
    </row>
    <row r="313" spans="4:12" ht="15.75" customHeight="1" x14ac:dyDescent="0.25">
      <c r="D313" s="9"/>
      <c r="L313" s="44"/>
    </row>
    <row r="314" spans="4:12" ht="15.75" customHeight="1" x14ac:dyDescent="0.25">
      <c r="D314" s="9"/>
      <c r="L314" s="44"/>
    </row>
    <row r="315" spans="4:12" ht="15.75" customHeight="1" x14ac:dyDescent="0.25">
      <c r="D315" s="9"/>
      <c r="L315" s="44"/>
    </row>
    <row r="316" spans="4:12" ht="15.75" customHeight="1" x14ac:dyDescent="0.25">
      <c r="D316" s="9"/>
      <c r="L316" s="44"/>
    </row>
    <row r="317" spans="4:12" ht="15.75" customHeight="1" x14ac:dyDescent="0.25">
      <c r="D317" s="9"/>
      <c r="L317" s="44"/>
    </row>
    <row r="318" spans="4:12" ht="15.75" customHeight="1" x14ac:dyDescent="0.25">
      <c r="D318" s="9"/>
      <c r="L318" s="44"/>
    </row>
    <row r="319" spans="4:12" ht="15.75" customHeight="1" x14ac:dyDescent="0.25">
      <c r="D319" s="9"/>
      <c r="L319" s="44"/>
    </row>
    <row r="320" spans="4:12" ht="15.75" customHeight="1" x14ac:dyDescent="0.25">
      <c r="D320" s="9"/>
      <c r="L320" s="44"/>
    </row>
    <row r="321" spans="4:12" ht="15.75" customHeight="1" x14ac:dyDescent="0.25">
      <c r="D321" s="9"/>
      <c r="L321" s="44"/>
    </row>
    <row r="322" spans="4:12" ht="15.75" customHeight="1" x14ac:dyDescent="0.25">
      <c r="D322" s="9"/>
      <c r="L322" s="44"/>
    </row>
    <row r="323" spans="4:12" ht="15.75" customHeight="1" x14ac:dyDescent="0.25">
      <c r="D323" s="9"/>
      <c r="L323" s="44"/>
    </row>
    <row r="324" spans="4:12" ht="15.75" customHeight="1" x14ac:dyDescent="0.25">
      <c r="D324" s="9"/>
      <c r="L324" s="44"/>
    </row>
    <row r="325" spans="4:12" ht="15.75" customHeight="1" x14ac:dyDescent="0.25">
      <c r="D325" s="9"/>
      <c r="L325" s="44"/>
    </row>
    <row r="326" spans="4:12" ht="15.75" customHeight="1" x14ac:dyDescent="0.25">
      <c r="D326" s="9"/>
      <c r="L326" s="44"/>
    </row>
    <row r="327" spans="4:12" ht="15.75" customHeight="1" x14ac:dyDescent="0.25">
      <c r="D327" s="9"/>
      <c r="L327" s="44"/>
    </row>
    <row r="328" spans="4:12" ht="15.75" customHeight="1" x14ac:dyDescent="0.25">
      <c r="D328" s="9"/>
      <c r="L328" s="44"/>
    </row>
    <row r="329" spans="4:12" ht="15.75" customHeight="1" x14ac:dyDescent="0.25">
      <c r="D329" s="9"/>
      <c r="L329" s="44"/>
    </row>
    <row r="330" spans="4:12" ht="15.75" customHeight="1" x14ac:dyDescent="0.25">
      <c r="D330" s="9"/>
      <c r="L330" s="44"/>
    </row>
    <row r="331" spans="4:12" ht="15.75" customHeight="1" x14ac:dyDescent="0.25">
      <c r="D331" s="9"/>
      <c r="L331" s="44"/>
    </row>
    <row r="332" spans="4:12" ht="15.75" customHeight="1" x14ac:dyDescent="0.25">
      <c r="D332" s="9"/>
      <c r="L332" s="44"/>
    </row>
    <row r="333" spans="4:12" ht="15.75" customHeight="1" x14ac:dyDescent="0.25">
      <c r="D333" s="9"/>
      <c r="L333" s="44"/>
    </row>
    <row r="334" spans="4:12" ht="15.75" customHeight="1" x14ac:dyDescent="0.25">
      <c r="D334" s="9"/>
      <c r="L334" s="44"/>
    </row>
    <row r="335" spans="4:12" ht="15.75" customHeight="1" x14ac:dyDescent="0.25">
      <c r="D335" s="9"/>
      <c r="L335" s="44"/>
    </row>
    <row r="336" spans="4:12" ht="15.75" customHeight="1" x14ac:dyDescent="0.25">
      <c r="D336" s="9"/>
      <c r="L336" s="44"/>
    </row>
    <row r="337" spans="4:12" ht="15.75" customHeight="1" x14ac:dyDescent="0.25">
      <c r="D337" s="9"/>
      <c r="L337" s="44"/>
    </row>
    <row r="338" spans="4:12" ht="15.75" customHeight="1" x14ac:dyDescent="0.25">
      <c r="D338" s="9"/>
      <c r="L338" s="44"/>
    </row>
    <row r="339" spans="4:12" ht="15.75" customHeight="1" x14ac:dyDescent="0.25">
      <c r="D339" s="9"/>
      <c r="L339" s="44"/>
    </row>
    <row r="340" spans="4:12" ht="15.75" customHeight="1" x14ac:dyDescent="0.25">
      <c r="D340" s="9"/>
      <c r="L340" s="44"/>
    </row>
    <row r="341" spans="4:12" ht="15.75" customHeight="1" x14ac:dyDescent="0.25">
      <c r="D341" s="9"/>
      <c r="L341" s="44"/>
    </row>
    <row r="342" spans="4:12" ht="15.75" customHeight="1" x14ac:dyDescent="0.25">
      <c r="D342" s="9"/>
      <c r="L342" s="44"/>
    </row>
    <row r="343" spans="4:12" ht="15.75" customHeight="1" x14ac:dyDescent="0.25">
      <c r="D343" s="9"/>
      <c r="L343" s="44"/>
    </row>
    <row r="344" spans="4:12" ht="15.75" customHeight="1" x14ac:dyDescent="0.25">
      <c r="D344" s="9"/>
      <c r="L344" s="44"/>
    </row>
    <row r="345" spans="4:12" ht="15.75" customHeight="1" x14ac:dyDescent="0.25">
      <c r="D345" s="9"/>
      <c r="L345" s="44"/>
    </row>
    <row r="346" spans="4:12" ht="15.75" customHeight="1" x14ac:dyDescent="0.25">
      <c r="D346" s="9"/>
      <c r="L346" s="44"/>
    </row>
    <row r="347" spans="4:12" ht="15.75" customHeight="1" x14ac:dyDescent="0.25">
      <c r="D347" s="9"/>
      <c r="L347" s="44"/>
    </row>
    <row r="348" spans="4:12" ht="15.75" customHeight="1" x14ac:dyDescent="0.25">
      <c r="D348" s="9"/>
      <c r="L348" s="44"/>
    </row>
    <row r="349" spans="4:12" ht="15.75" customHeight="1" x14ac:dyDescent="0.25">
      <c r="D349" s="9"/>
      <c r="L349" s="44"/>
    </row>
    <row r="350" spans="4:12" ht="15.75" customHeight="1" x14ac:dyDescent="0.25">
      <c r="D350" s="9"/>
      <c r="L350" s="44"/>
    </row>
    <row r="351" spans="4:12" ht="15.75" customHeight="1" x14ac:dyDescent="0.25">
      <c r="D351" s="9"/>
      <c r="L351" s="44"/>
    </row>
    <row r="352" spans="4:12" ht="15.75" customHeight="1" x14ac:dyDescent="0.25">
      <c r="D352" s="9"/>
      <c r="L352" s="44"/>
    </row>
    <row r="353" spans="4:12" ht="15.75" customHeight="1" x14ac:dyDescent="0.25">
      <c r="D353" s="9"/>
      <c r="L353" s="44"/>
    </row>
    <row r="354" spans="4:12" ht="15.75" customHeight="1" x14ac:dyDescent="0.25">
      <c r="D354" s="9"/>
      <c r="L354" s="44"/>
    </row>
    <row r="355" spans="4:12" ht="15.75" customHeight="1" x14ac:dyDescent="0.25">
      <c r="D355" s="9"/>
      <c r="L355" s="44"/>
    </row>
    <row r="356" spans="4:12" ht="15.75" customHeight="1" x14ac:dyDescent="0.25">
      <c r="D356" s="9"/>
      <c r="L356" s="44"/>
    </row>
    <row r="357" spans="4:12" ht="15.75" customHeight="1" x14ac:dyDescent="0.25">
      <c r="D357" s="9"/>
      <c r="L357" s="44"/>
    </row>
    <row r="358" spans="4:12" ht="15.75" customHeight="1" x14ac:dyDescent="0.25">
      <c r="D358" s="9"/>
      <c r="L358" s="44"/>
    </row>
    <row r="359" spans="4:12" ht="15.75" customHeight="1" x14ac:dyDescent="0.25">
      <c r="D359" s="9"/>
      <c r="L359" s="44"/>
    </row>
    <row r="360" spans="4:12" ht="15.75" customHeight="1" x14ac:dyDescent="0.25">
      <c r="D360" s="9"/>
      <c r="L360" s="44"/>
    </row>
    <row r="361" spans="4:12" ht="15.75" customHeight="1" x14ac:dyDescent="0.25">
      <c r="D361" s="9"/>
      <c r="L361" s="44"/>
    </row>
    <row r="362" spans="4:12" ht="15.75" customHeight="1" x14ac:dyDescent="0.25">
      <c r="D362" s="9"/>
      <c r="L362" s="44"/>
    </row>
    <row r="363" spans="4:12" ht="15.75" customHeight="1" x14ac:dyDescent="0.25">
      <c r="D363" s="9"/>
      <c r="L363" s="44"/>
    </row>
    <row r="364" spans="4:12" ht="15.75" customHeight="1" x14ac:dyDescent="0.25">
      <c r="D364" s="9"/>
      <c r="L364" s="44"/>
    </row>
    <row r="365" spans="4:12" ht="15.75" customHeight="1" x14ac:dyDescent="0.25">
      <c r="D365" s="9"/>
      <c r="L365" s="44"/>
    </row>
    <row r="366" spans="4:12" ht="15.75" customHeight="1" x14ac:dyDescent="0.25">
      <c r="D366" s="9"/>
      <c r="L366" s="44"/>
    </row>
    <row r="367" spans="4:12" ht="15.75" customHeight="1" x14ac:dyDescent="0.25">
      <c r="D367" s="9"/>
      <c r="L367" s="44"/>
    </row>
    <row r="368" spans="4:12" ht="15.75" customHeight="1" x14ac:dyDescent="0.25">
      <c r="D368" s="9"/>
      <c r="L368" s="44"/>
    </row>
    <row r="369" spans="4:12" ht="15.75" customHeight="1" x14ac:dyDescent="0.25">
      <c r="D369" s="9"/>
      <c r="L369" s="44"/>
    </row>
    <row r="370" spans="4:12" ht="15.75" customHeight="1" x14ac:dyDescent="0.25">
      <c r="D370" s="9"/>
      <c r="L370" s="44"/>
    </row>
    <row r="371" spans="4:12" ht="15.75" customHeight="1" x14ac:dyDescent="0.25">
      <c r="D371" s="9"/>
      <c r="L371" s="44"/>
    </row>
    <row r="372" spans="4:12" ht="15.75" customHeight="1" x14ac:dyDescent="0.25">
      <c r="D372" s="9"/>
      <c r="L372" s="44"/>
    </row>
    <row r="373" spans="4:12" ht="15.75" customHeight="1" x14ac:dyDescent="0.25">
      <c r="D373" s="9"/>
      <c r="L373" s="44"/>
    </row>
    <row r="374" spans="4:12" ht="15.75" customHeight="1" x14ac:dyDescent="0.25">
      <c r="D374" s="9"/>
      <c r="L374" s="44"/>
    </row>
    <row r="375" spans="4:12" ht="15.75" customHeight="1" x14ac:dyDescent="0.25">
      <c r="D375" s="9"/>
      <c r="L375" s="44"/>
    </row>
    <row r="376" spans="4:12" ht="15.75" customHeight="1" x14ac:dyDescent="0.25">
      <c r="D376" s="9"/>
      <c r="L376" s="44"/>
    </row>
    <row r="377" spans="4:12" ht="15.75" customHeight="1" x14ac:dyDescent="0.25">
      <c r="D377" s="9"/>
      <c r="L377" s="44"/>
    </row>
    <row r="378" spans="4:12" ht="15.75" customHeight="1" x14ac:dyDescent="0.25">
      <c r="D378" s="9"/>
      <c r="L378" s="44"/>
    </row>
    <row r="379" spans="4:12" ht="15.75" customHeight="1" x14ac:dyDescent="0.25">
      <c r="D379" s="9"/>
      <c r="L379" s="44"/>
    </row>
    <row r="380" spans="4:12" ht="15.75" customHeight="1" x14ac:dyDescent="0.25">
      <c r="D380" s="9"/>
      <c r="L380" s="44"/>
    </row>
    <row r="381" spans="4:12" ht="15.75" customHeight="1" x14ac:dyDescent="0.25">
      <c r="D381" s="9"/>
      <c r="L381" s="44"/>
    </row>
    <row r="382" spans="4:12" ht="15.75" customHeight="1" x14ac:dyDescent="0.25">
      <c r="D382" s="9"/>
      <c r="L382" s="44"/>
    </row>
    <row r="383" spans="4:12" ht="15.75" customHeight="1" x14ac:dyDescent="0.25">
      <c r="D383" s="9"/>
      <c r="L383" s="44"/>
    </row>
    <row r="384" spans="4:12" ht="15.75" customHeight="1" x14ac:dyDescent="0.25">
      <c r="D384" s="9"/>
      <c r="L384" s="44"/>
    </row>
    <row r="385" spans="4:12" ht="15.75" customHeight="1" x14ac:dyDescent="0.25">
      <c r="D385" s="9"/>
      <c r="L385" s="44"/>
    </row>
    <row r="386" spans="4:12" ht="15.75" customHeight="1" x14ac:dyDescent="0.25">
      <c r="D386" s="9"/>
      <c r="L386" s="44"/>
    </row>
    <row r="387" spans="4:12" ht="15.75" customHeight="1" x14ac:dyDescent="0.25">
      <c r="D387" s="9"/>
      <c r="L387" s="44"/>
    </row>
    <row r="388" spans="4:12" ht="15.75" customHeight="1" x14ac:dyDescent="0.25">
      <c r="D388" s="9"/>
      <c r="L388" s="44"/>
    </row>
    <row r="389" spans="4:12" ht="15.75" customHeight="1" x14ac:dyDescent="0.25">
      <c r="D389" s="9"/>
      <c r="L389" s="44"/>
    </row>
    <row r="390" spans="4:12" ht="15.75" customHeight="1" x14ac:dyDescent="0.25">
      <c r="D390" s="9"/>
      <c r="L390" s="44"/>
    </row>
    <row r="391" spans="4:12" ht="15.75" customHeight="1" x14ac:dyDescent="0.25">
      <c r="D391" s="9"/>
      <c r="L391" s="44"/>
    </row>
    <row r="392" spans="4:12" ht="15.75" customHeight="1" x14ac:dyDescent="0.25">
      <c r="D392" s="9"/>
      <c r="L392" s="44"/>
    </row>
    <row r="393" spans="4:12" ht="15.75" customHeight="1" x14ac:dyDescent="0.25">
      <c r="D393" s="9"/>
      <c r="L393" s="44"/>
    </row>
    <row r="394" spans="4:12" ht="15.75" customHeight="1" x14ac:dyDescent="0.25">
      <c r="D394" s="9"/>
      <c r="L394" s="44"/>
    </row>
    <row r="395" spans="4:12" ht="15.75" customHeight="1" x14ac:dyDescent="0.25">
      <c r="D395" s="9"/>
      <c r="L395" s="44"/>
    </row>
    <row r="396" spans="4:12" ht="15.75" customHeight="1" x14ac:dyDescent="0.25">
      <c r="D396" s="9"/>
      <c r="L396" s="44"/>
    </row>
    <row r="397" spans="4:12" ht="15.75" customHeight="1" x14ac:dyDescent="0.25">
      <c r="D397" s="9"/>
      <c r="L397" s="44"/>
    </row>
    <row r="398" spans="4:12" ht="15.75" customHeight="1" x14ac:dyDescent="0.25">
      <c r="D398" s="9"/>
      <c r="L398" s="44"/>
    </row>
    <row r="399" spans="4:12" ht="15.75" customHeight="1" x14ac:dyDescent="0.25">
      <c r="D399" s="9"/>
      <c r="L399" s="44"/>
    </row>
    <row r="400" spans="4:12" ht="15.75" customHeight="1" x14ac:dyDescent="0.25">
      <c r="D400" s="9"/>
      <c r="L400" s="44"/>
    </row>
    <row r="401" spans="4:12" ht="15.75" customHeight="1" x14ac:dyDescent="0.25">
      <c r="D401" s="9"/>
      <c r="L401" s="44"/>
    </row>
    <row r="402" spans="4:12" ht="15.75" customHeight="1" x14ac:dyDescent="0.25">
      <c r="D402" s="9"/>
      <c r="L402" s="44"/>
    </row>
    <row r="403" spans="4:12" ht="15.75" customHeight="1" x14ac:dyDescent="0.25">
      <c r="D403" s="9"/>
      <c r="L403" s="44"/>
    </row>
    <row r="404" spans="4:12" ht="15.75" customHeight="1" x14ac:dyDescent="0.25">
      <c r="D404" s="9"/>
      <c r="L404" s="44"/>
    </row>
    <row r="405" spans="4:12" ht="15.75" customHeight="1" x14ac:dyDescent="0.25">
      <c r="D405" s="9"/>
      <c r="L405" s="44"/>
    </row>
    <row r="406" spans="4:12" ht="15.75" customHeight="1" x14ac:dyDescent="0.25">
      <c r="D406" s="9"/>
      <c r="L406" s="44"/>
    </row>
    <row r="407" spans="4:12" ht="15.75" customHeight="1" x14ac:dyDescent="0.25">
      <c r="D407" s="9"/>
      <c r="L407" s="44"/>
    </row>
    <row r="408" spans="4:12" ht="15.75" customHeight="1" x14ac:dyDescent="0.25">
      <c r="D408" s="9"/>
      <c r="L408" s="44"/>
    </row>
    <row r="409" spans="4:12" ht="15.75" customHeight="1" x14ac:dyDescent="0.25">
      <c r="D409" s="9"/>
      <c r="L409" s="44"/>
    </row>
    <row r="410" spans="4:12" ht="15.75" customHeight="1" x14ac:dyDescent="0.25">
      <c r="D410" s="9"/>
      <c r="L410" s="44"/>
    </row>
    <row r="411" spans="4:12" ht="15.75" customHeight="1" x14ac:dyDescent="0.25">
      <c r="D411" s="9"/>
      <c r="L411" s="44"/>
    </row>
    <row r="412" spans="4:12" ht="15.75" customHeight="1" x14ac:dyDescent="0.25">
      <c r="D412" s="9"/>
      <c r="L412" s="44"/>
    </row>
    <row r="413" spans="4:12" ht="15.75" customHeight="1" x14ac:dyDescent="0.25">
      <c r="D413" s="9"/>
      <c r="L413" s="44"/>
    </row>
    <row r="414" spans="4:12" ht="15.75" customHeight="1" x14ac:dyDescent="0.25">
      <c r="D414" s="9"/>
      <c r="L414" s="44"/>
    </row>
    <row r="415" spans="4:12" ht="15.75" customHeight="1" x14ac:dyDescent="0.25">
      <c r="D415" s="9"/>
      <c r="L415" s="44"/>
    </row>
    <row r="416" spans="4:12" ht="15.75" customHeight="1" x14ac:dyDescent="0.25">
      <c r="D416" s="9"/>
      <c r="L416" s="44"/>
    </row>
    <row r="417" spans="4:12" ht="15.75" customHeight="1" x14ac:dyDescent="0.25">
      <c r="D417" s="9"/>
      <c r="L417" s="44"/>
    </row>
    <row r="418" spans="4:12" ht="15.75" customHeight="1" x14ac:dyDescent="0.25">
      <c r="D418" s="9"/>
      <c r="L418" s="44"/>
    </row>
    <row r="419" spans="4:12" ht="15.75" customHeight="1" x14ac:dyDescent="0.25">
      <c r="D419" s="9"/>
      <c r="L419" s="44"/>
    </row>
    <row r="420" spans="4:12" ht="15.75" customHeight="1" x14ac:dyDescent="0.25">
      <c r="D420" s="9"/>
      <c r="L420" s="44"/>
    </row>
    <row r="421" spans="4:12" ht="15.75" customHeight="1" x14ac:dyDescent="0.25">
      <c r="D421" s="9"/>
      <c r="L421" s="44"/>
    </row>
    <row r="422" spans="4:12" ht="15.75" customHeight="1" x14ac:dyDescent="0.25">
      <c r="D422" s="9"/>
      <c r="L422" s="44"/>
    </row>
    <row r="423" spans="4:12" ht="15.75" customHeight="1" x14ac:dyDescent="0.25">
      <c r="D423" s="9"/>
      <c r="L423" s="44"/>
    </row>
    <row r="424" spans="4:12" ht="15.75" customHeight="1" x14ac:dyDescent="0.25">
      <c r="D424" s="9"/>
      <c r="L424" s="44"/>
    </row>
    <row r="425" spans="4:12" ht="15.75" customHeight="1" x14ac:dyDescent="0.25">
      <c r="D425" s="9"/>
      <c r="L425" s="44"/>
    </row>
    <row r="426" spans="4:12" ht="15.75" customHeight="1" x14ac:dyDescent="0.25">
      <c r="D426" s="9"/>
      <c r="L426" s="44"/>
    </row>
    <row r="427" spans="4:12" ht="15.75" customHeight="1" x14ac:dyDescent="0.25">
      <c r="D427" s="9"/>
      <c r="L427" s="44"/>
    </row>
    <row r="428" spans="4:12" ht="15.75" customHeight="1" x14ac:dyDescent="0.25">
      <c r="D428" s="9"/>
      <c r="L428" s="44"/>
    </row>
    <row r="429" spans="4:12" ht="15.75" customHeight="1" x14ac:dyDescent="0.25">
      <c r="D429" s="9"/>
      <c r="L429" s="44"/>
    </row>
    <row r="430" spans="4:12" ht="15.75" customHeight="1" x14ac:dyDescent="0.25">
      <c r="D430" s="9"/>
      <c r="L430" s="44"/>
    </row>
    <row r="431" spans="4:12" ht="15.75" customHeight="1" x14ac:dyDescent="0.25">
      <c r="D431" s="9"/>
      <c r="L431" s="44"/>
    </row>
    <row r="432" spans="4:12" ht="15.75" customHeight="1" x14ac:dyDescent="0.25">
      <c r="D432" s="9"/>
      <c r="L432" s="44"/>
    </row>
    <row r="433" spans="4:12" ht="15.75" customHeight="1" x14ac:dyDescent="0.25">
      <c r="D433" s="9"/>
      <c r="L433" s="44"/>
    </row>
    <row r="434" spans="4:12" ht="15.75" customHeight="1" x14ac:dyDescent="0.25">
      <c r="D434" s="9"/>
      <c r="L434" s="44"/>
    </row>
    <row r="435" spans="4:12" ht="15.75" customHeight="1" x14ac:dyDescent="0.25">
      <c r="D435" s="9"/>
      <c r="L435" s="44"/>
    </row>
    <row r="436" spans="4:12" ht="15.75" customHeight="1" x14ac:dyDescent="0.25">
      <c r="D436" s="9"/>
      <c r="L436" s="44"/>
    </row>
    <row r="437" spans="4:12" ht="15.75" customHeight="1" x14ac:dyDescent="0.25">
      <c r="D437" s="9"/>
      <c r="L437" s="44"/>
    </row>
    <row r="438" spans="4:12" ht="15.75" customHeight="1" x14ac:dyDescent="0.25">
      <c r="D438" s="9"/>
      <c r="L438" s="44"/>
    </row>
    <row r="439" spans="4:12" ht="15.75" customHeight="1" x14ac:dyDescent="0.25">
      <c r="D439" s="9"/>
      <c r="L439" s="44"/>
    </row>
    <row r="440" spans="4:12" ht="15.75" customHeight="1" x14ac:dyDescent="0.25">
      <c r="D440" s="9"/>
      <c r="L440" s="44"/>
    </row>
    <row r="441" spans="4:12" ht="15.75" customHeight="1" x14ac:dyDescent="0.25">
      <c r="D441" s="9"/>
      <c r="L441" s="44"/>
    </row>
    <row r="442" spans="4:12" ht="15.75" customHeight="1" x14ac:dyDescent="0.25">
      <c r="D442" s="9"/>
      <c r="L442" s="44"/>
    </row>
    <row r="443" spans="4:12" ht="15.75" customHeight="1" x14ac:dyDescent="0.25">
      <c r="D443" s="9"/>
      <c r="L443" s="44"/>
    </row>
    <row r="444" spans="4:12" ht="15.75" customHeight="1" x14ac:dyDescent="0.25">
      <c r="D444" s="9"/>
      <c r="L444" s="44"/>
    </row>
    <row r="445" spans="4:12" ht="15.75" customHeight="1" x14ac:dyDescent="0.25">
      <c r="D445" s="9"/>
      <c r="L445" s="44"/>
    </row>
    <row r="446" spans="4:12" ht="15.75" customHeight="1" x14ac:dyDescent="0.25">
      <c r="D446" s="9"/>
      <c r="L446" s="44"/>
    </row>
    <row r="447" spans="4:12" ht="15.75" customHeight="1" x14ac:dyDescent="0.25">
      <c r="D447" s="9"/>
      <c r="L447" s="44"/>
    </row>
    <row r="448" spans="4:12" ht="15.75" customHeight="1" x14ac:dyDescent="0.25">
      <c r="D448" s="9"/>
      <c r="L448" s="44"/>
    </row>
    <row r="449" spans="4:12" ht="15.75" customHeight="1" x14ac:dyDescent="0.25">
      <c r="D449" s="9"/>
      <c r="L449" s="44"/>
    </row>
    <row r="450" spans="4:12" ht="15.75" customHeight="1" x14ac:dyDescent="0.25">
      <c r="D450" s="9"/>
      <c r="L450" s="44"/>
    </row>
    <row r="451" spans="4:12" ht="15.75" customHeight="1" x14ac:dyDescent="0.25">
      <c r="D451" s="9"/>
      <c r="L451" s="44"/>
    </row>
    <row r="452" spans="4:12" ht="15.75" customHeight="1" x14ac:dyDescent="0.25">
      <c r="D452" s="9"/>
      <c r="L452" s="44"/>
    </row>
    <row r="453" spans="4:12" ht="15.75" customHeight="1" x14ac:dyDescent="0.25">
      <c r="D453" s="9"/>
      <c r="L453" s="44"/>
    </row>
    <row r="454" spans="4:12" ht="15.75" customHeight="1" x14ac:dyDescent="0.25">
      <c r="D454" s="9"/>
      <c r="L454" s="44"/>
    </row>
    <row r="455" spans="4:12" ht="15.75" customHeight="1" x14ac:dyDescent="0.25">
      <c r="D455" s="9"/>
      <c r="L455" s="44"/>
    </row>
    <row r="456" spans="4:12" ht="15.75" customHeight="1" x14ac:dyDescent="0.25">
      <c r="D456" s="9"/>
      <c r="L456" s="44"/>
    </row>
    <row r="457" spans="4:12" ht="15.75" customHeight="1" x14ac:dyDescent="0.25">
      <c r="D457" s="9"/>
      <c r="L457" s="44"/>
    </row>
    <row r="458" spans="4:12" ht="15.75" customHeight="1" x14ac:dyDescent="0.25">
      <c r="D458" s="9"/>
      <c r="L458" s="44"/>
    </row>
    <row r="459" spans="4:12" ht="15.75" customHeight="1" x14ac:dyDescent="0.25">
      <c r="D459" s="9"/>
      <c r="L459" s="44"/>
    </row>
    <row r="460" spans="4:12" ht="15.75" customHeight="1" x14ac:dyDescent="0.25">
      <c r="D460" s="9"/>
      <c r="L460" s="44"/>
    </row>
    <row r="461" spans="4:12" ht="15.75" customHeight="1" x14ac:dyDescent="0.25">
      <c r="D461" s="9"/>
      <c r="L461" s="44"/>
    </row>
    <row r="462" spans="4:12" ht="15.75" customHeight="1" x14ac:dyDescent="0.25">
      <c r="D462" s="9"/>
      <c r="L462" s="44"/>
    </row>
    <row r="463" spans="4:12" ht="15.75" customHeight="1" x14ac:dyDescent="0.25">
      <c r="D463" s="9"/>
      <c r="L463" s="44"/>
    </row>
    <row r="464" spans="4:12" ht="15.75" customHeight="1" x14ac:dyDescent="0.25">
      <c r="D464" s="9"/>
      <c r="L464" s="44"/>
    </row>
    <row r="465" spans="4:12" ht="15.75" customHeight="1" x14ac:dyDescent="0.25">
      <c r="D465" s="9"/>
      <c r="L465" s="44"/>
    </row>
    <row r="466" spans="4:12" ht="15.75" customHeight="1" x14ac:dyDescent="0.25">
      <c r="D466" s="9"/>
      <c r="L466" s="44"/>
    </row>
    <row r="467" spans="4:12" ht="15.75" customHeight="1" x14ac:dyDescent="0.25">
      <c r="D467" s="9"/>
      <c r="L467" s="44"/>
    </row>
    <row r="468" spans="4:12" ht="15.75" customHeight="1" x14ac:dyDescent="0.25">
      <c r="D468" s="9"/>
      <c r="L468" s="44"/>
    </row>
    <row r="469" spans="4:12" ht="15.75" customHeight="1" x14ac:dyDescent="0.25">
      <c r="D469" s="9"/>
      <c r="L469" s="44"/>
    </row>
    <row r="470" spans="4:12" ht="15.75" customHeight="1" x14ac:dyDescent="0.25">
      <c r="D470" s="9"/>
      <c r="L470" s="44"/>
    </row>
    <row r="471" spans="4:12" ht="15.75" customHeight="1" x14ac:dyDescent="0.25">
      <c r="D471" s="9"/>
      <c r="L471" s="44"/>
    </row>
    <row r="472" spans="4:12" ht="15.75" customHeight="1" x14ac:dyDescent="0.25">
      <c r="D472" s="9"/>
      <c r="L472" s="44"/>
    </row>
    <row r="473" spans="4:12" ht="15.75" customHeight="1" x14ac:dyDescent="0.25">
      <c r="D473" s="9"/>
      <c r="L473" s="44"/>
    </row>
    <row r="474" spans="4:12" ht="15.75" customHeight="1" x14ac:dyDescent="0.25">
      <c r="D474" s="9"/>
      <c r="L474" s="44"/>
    </row>
    <row r="475" spans="4:12" ht="15.75" customHeight="1" x14ac:dyDescent="0.25">
      <c r="D475" s="9"/>
      <c r="L475" s="44"/>
    </row>
    <row r="476" spans="4:12" ht="15.75" customHeight="1" x14ac:dyDescent="0.25">
      <c r="D476" s="9"/>
      <c r="L476" s="44"/>
    </row>
    <row r="477" spans="4:12" ht="15.75" customHeight="1" x14ac:dyDescent="0.25">
      <c r="D477" s="9"/>
      <c r="L477" s="44"/>
    </row>
    <row r="478" spans="4:12" ht="15.75" customHeight="1" x14ac:dyDescent="0.25">
      <c r="D478" s="9"/>
      <c r="L478" s="44"/>
    </row>
    <row r="479" spans="4:12" ht="15.75" customHeight="1" x14ac:dyDescent="0.25">
      <c r="D479" s="9"/>
      <c r="L479" s="44"/>
    </row>
    <row r="480" spans="4:12" ht="15.75" customHeight="1" x14ac:dyDescent="0.25">
      <c r="D480" s="9"/>
      <c r="L480" s="44"/>
    </row>
    <row r="481" spans="4:12" ht="15.75" customHeight="1" x14ac:dyDescent="0.25">
      <c r="D481" s="9"/>
      <c r="L481" s="44"/>
    </row>
    <row r="482" spans="4:12" ht="15.75" customHeight="1" x14ac:dyDescent="0.25">
      <c r="D482" s="9"/>
      <c r="L482" s="44"/>
    </row>
    <row r="483" spans="4:12" ht="15.75" customHeight="1" x14ac:dyDescent="0.25">
      <c r="D483" s="9"/>
      <c r="L483" s="44"/>
    </row>
    <row r="484" spans="4:12" ht="15.75" customHeight="1" x14ac:dyDescent="0.25">
      <c r="D484" s="9"/>
      <c r="L484" s="44"/>
    </row>
    <row r="485" spans="4:12" ht="15.75" customHeight="1" x14ac:dyDescent="0.25">
      <c r="D485" s="9"/>
      <c r="L485" s="44"/>
    </row>
    <row r="486" spans="4:12" ht="15.75" customHeight="1" x14ac:dyDescent="0.25">
      <c r="D486" s="9"/>
      <c r="L486" s="44"/>
    </row>
    <row r="487" spans="4:12" ht="15.75" customHeight="1" x14ac:dyDescent="0.25">
      <c r="D487" s="9"/>
      <c r="L487" s="44"/>
    </row>
    <row r="488" spans="4:12" ht="15.75" customHeight="1" x14ac:dyDescent="0.25">
      <c r="D488" s="9"/>
      <c r="L488" s="44"/>
    </row>
    <row r="489" spans="4:12" ht="15.75" customHeight="1" x14ac:dyDescent="0.25">
      <c r="D489" s="9"/>
      <c r="L489" s="44"/>
    </row>
    <row r="490" spans="4:12" ht="15.75" customHeight="1" x14ac:dyDescent="0.25">
      <c r="D490" s="9"/>
      <c r="L490" s="44"/>
    </row>
    <row r="491" spans="4:12" ht="15.75" customHeight="1" x14ac:dyDescent="0.25">
      <c r="D491" s="9"/>
      <c r="L491" s="44"/>
    </row>
    <row r="492" spans="4:12" ht="15.75" customHeight="1" x14ac:dyDescent="0.25">
      <c r="D492" s="9"/>
      <c r="L492" s="44"/>
    </row>
    <row r="493" spans="4:12" ht="15.75" customHeight="1" x14ac:dyDescent="0.25">
      <c r="D493" s="9"/>
      <c r="L493" s="44"/>
    </row>
    <row r="494" spans="4:12" ht="15.75" customHeight="1" x14ac:dyDescent="0.25">
      <c r="D494" s="9"/>
      <c r="L494" s="44"/>
    </row>
    <row r="495" spans="4:12" ht="15.75" customHeight="1" x14ac:dyDescent="0.25">
      <c r="D495" s="9"/>
      <c r="L495" s="44"/>
    </row>
    <row r="496" spans="4:12" ht="15.75" customHeight="1" x14ac:dyDescent="0.25">
      <c r="D496" s="9"/>
      <c r="L496" s="44"/>
    </row>
    <row r="497" spans="4:12" ht="15.75" customHeight="1" x14ac:dyDescent="0.25">
      <c r="D497" s="9"/>
      <c r="L497" s="44"/>
    </row>
    <row r="498" spans="4:12" ht="15.75" customHeight="1" x14ac:dyDescent="0.25">
      <c r="D498" s="9"/>
      <c r="L498" s="44"/>
    </row>
    <row r="499" spans="4:12" ht="15.75" customHeight="1" x14ac:dyDescent="0.25">
      <c r="D499" s="9"/>
      <c r="L499" s="44"/>
    </row>
    <row r="500" spans="4:12" ht="15.75" customHeight="1" x14ac:dyDescent="0.25">
      <c r="D500" s="9"/>
      <c r="L500" s="44"/>
    </row>
    <row r="501" spans="4:12" ht="15.75" customHeight="1" x14ac:dyDescent="0.25">
      <c r="D501" s="9"/>
      <c r="L501" s="44"/>
    </row>
    <row r="502" spans="4:12" ht="15.75" customHeight="1" x14ac:dyDescent="0.25">
      <c r="D502" s="9"/>
      <c r="L502" s="44"/>
    </row>
    <row r="503" spans="4:12" ht="15.75" customHeight="1" x14ac:dyDescent="0.25">
      <c r="D503" s="9"/>
      <c r="L503" s="44"/>
    </row>
    <row r="504" spans="4:12" ht="15.75" customHeight="1" x14ac:dyDescent="0.25">
      <c r="D504" s="9"/>
      <c r="L504" s="44"/>
    </row>
    <row r="505" spans="4:12" ht="15.75" customHeight="1" x14ac:dyDescent="0.25">
      <c r="D505" s="9"/>
      <c r="L505" s="44"/>
    </row>
    <row r="506" spans="4:12" ht="15.75" customHeight="1" x14ac:dyDescent="0.25">
      <c r="D506" s="9"/>
      <c r="L506" s="44"/>
    </row>
    <row r="507" spans="4:12" ht="15.75" customHeight="1" x14ac:dyDescent="0.25">
      <c r="D507" s="9"/>
      <c r="L507" s="44"/>
    </row>
    <row r="508" spans="4:12" ht="15.75" customHeight="1" x14ac:dyDescent="0.25">
      <c r="D508" s="9"/>
      <c r="L508" s="44"/>
    </row>
    <row r="509" spans="4:12" ht="15.75" customHeight="1" x14ac:dyDescent="0.25">
      <c r="D509" s="9"/>
      <c r="L509" s="44"/>
    </row>
    <row r="510" spans="4:12" ht="15.75" customHeight="1" x14ac:dyDescent="0.25">
      <c r="D510" s="9"/>
      <c r="L510" s="44"/>
    </row>
    <row r="511" spans="4:12" ht="15.75" customHeight="1" x14ac:dyDescent="0.25">
      <c r="D511" s="9"/>
      <c r="L511" s="44"/>
    </row>
    <row r="512" spans="4:12" ht="15.75" customHeight="1" x14ac:dyDescent="0.25">
      <c r="D512" s="9"/>
      <c r="L512" s="44"/>
    </row>
    <row r="513" spans="4:12" ht="15.75" customHeight="1" x14ac:dyDescent="0.25">
      <c r="D513" s="9"/>
      <c r="L513" s="44"/>
    </row>
    <row r="514" spans="4:12" ht="15.75" customHeight="1" x14ac:dyDescent="0.25">
      <c r="D514" s="9"/>
      <c r="L514" s="44"/>
    </row>
    <row r="515" spans="4:12" ht="15.75" customHeight="1" x14ac:dyDescent="0.25">
      <c r="D515" s="9"/>
      <c r="L515" s="44"/>
    </row>
    <row r="516" spans="4:12" ht="15.75" customHeight="1" x14ac:dyDescent="0.25">
      <c r="D516" s="9"/>
      <c r="L516" s="44"/>
    </row>
    <row r="517" spans="4:12" ht="15.75" customHeight="1" x14ac:dyDescent="0.25">
      <c r="D517" s="9"/>
      <c r="L517" s="44"/>
    </row>
    <row r="518" spans="4:12" ht="15.75" customHeight="1" x14ac:dyDescent="0.25">
      <c r="D518" s="9"/>
      <c r="L518" s="44"/>
    </row>
    <row r="519" spans="4:12" ht="15.75" customHeight="1" x14ac:dyDescent="0.25">
      <c r="D519" s="9"/>
      <c r="L519" s="44"/>
    </row>
    <row r="520" spans="4:12" ht="15.75" customHeight="1" x14ac:dyDescent="0.25">
      <c r="D520" s="9"/>
      <c r="L520" s="44"/>
    </row>
    <row r="521" spans="4:12" ht="15.75" customHeight="1" x14ac:dyDescent="0.25">
      <c r="D521" s="9"/>
      <c r="L521" s="44"/>
    </row>
    <row r="522" spans="4:12" ht="15.75" customHeight="1" x14ac:dyDescent="0.25">
      <c r="D522" s="9"/>
      <c r="L522" s="44"/>
    </row>
    <row r="523" spans="4:12" ht="15.75" customHeight="1" x14ac:dyDescent="0.25">
      <c r="D523" s="9"/>
      <c r="L523" s="44"/>
    </row>
    <row r="524" spans="4:12" ht="15.75" customHeight="1" x14ac:dyDescent="0.25">
      <c r="D524" s="9"/>
      <c r="L524" s="44"/>
    </row>
    <row r="525" spans="4:12" ht="15.75" customHeight="1" x14ac:dyDescent="0.25">
      <c r="D525" s="9"/>
      <c r="L525" s="44"/>
    </row>
    <row r="526" spans="4:12" ht="15.75" customHeight="1" x14ac:dyDescent="0.25">
      <c r="D526" s="9"/>
      <c r="L526" s="44"/>
    </row>
    <row r="527" spans="4:12" ht="15.75" customHeight="1" x14ac:dyDescent="0.25">
      <c r="D527" s="9"/>
      <c r="L527" s="44"/>
    </row>
    <row r="528" spans="4:12" ht="15.75" customHeight="1" x14ac:dyDescent="0.25">
      <c r="D528" s="9"/>
      <c r="L528" s="44"/>
    </row>
    <row r="529" spans="4:12" ht="15.75" customHeight="1" x14ac:dyDescent="0.25">
      <c r="D529" s="9"/>
      <c r="L529" s="44"/>
    </row>
    <row r="530" spans="4:12" ht="15.75" customHeight="1" x14ac:dyDescent="0.25">
      <c r="D530" s="9"/>
      <c r="L530" s="44"/>
    </row>
    <row r="531" spans="4:12" ht="15.75" customHeight="1" x14ac:dyDescent="0.25">
      <c r="D531" s="9"/>
      <c r="L531" s="44"/>
    </row>
    <row r="532" spans="4:12" ht="15.75" customHeight="1" x14ac:dyDescent="0.25">
      <c r="D532" s="9"/>
      <c r="L532" s="44"/>
    </row>
    <row r="533" spans="4:12" ht="15.75" customHeight="1" x14ac:dyDescent="0.25">
      <c r="D533" s="9"/>
      <c r="L533" s="44"/>
    </row>
    <row r="534" spans="4:12" ht="15.75" customHeight="1" x14ac:dyDescent="0.25">
      <c r="D534" s="9"/>
      <c r="L534" s="44"/>
    </row>
    <row r="535" spans="4:12" ht="15.75" customHeight="1" x14ac:dyDescent="0.25">
      <c r="D535" s="9"/>
      <c r="L535" s="44"/>
    </row>
    <row r="536" spans="4:12" ht="15.75" customHeight="1" x14ac:dyDescent="0.25">
      <c r="D536" s="9"/>
      <c r="L536" s="44"/>
    </row>
    <row r="537" spans="4:12" ht="15.75" customHeight="1" x14ac:dyDescent="0.25">
      <c r="D537" s="9"/>
      <c r="L537" s="44"/>
    </row>
    <row r="538" spans="4:12" ht="15.75" customHeight="1" x14ac:dyDescent="0.25">
      <c r="D538" s="9"/>
      <c r="L538" s="44"/>
    </row>
    <row r="539" spans="4:12" ht="15.75" customHeight="1" x14ac:dyDescent="0.25">
      <c r="D539" s="9"/>
      <c r="L539" s="44"/>
    </row>
    <row r="540" spans="4:12" ht="15.75" customHeight="1" x14ac:dyDescent="0.25">
      <c r="D540" s="9"/>
      <c r="L540" s="44"/>
    </row>
    <row r="541" spans="4:12" ht="15.75" customHeight="1" x14ac:dyDescent="0.25">
      <c r="D541" s="9"/>
      <c r="L541" s="44"/>
    </row>
    <row r="542" spans="4:12" ht="15.75" customHeight="1" x14ac:dyDescent="0.25">
      <c r="D542" s="9"/>
      <c r="L542" s="44"/>
    </row>
    <row r="543" spans="4:12" ht="15.75" customHeight="1" x14ac:dyDescent="0.25">
      <c r="D543" s="9"/>
      <c r="L543" s="44"/>
    </row>
    <row r="544" spans="4:12" ht="15.75" customHeight="1" x14ac:dyDescent="0.25">
      <c r="D544" s="9"/>
      <c r="L544" s="44"/>
    </row>
    <row r="545" spans="4:12" ht="15.75" customHeight="1" x14ac:dyDescent="0.25">
      <c r="D545" s="9"/>
      <c r="L545" s="44"/>
    </row>
    <row r="546" spans="4:12" ht="15.75" customHeight="1" x14ac:dyDescent="0.25">
      <c r="D546" s="9"/>
      <c r="L546" s="44"/>
    </row>
    <row r="547" spans="4:12" ht="15.75" customHeight="1" x14ac:dyDescent="0.25">
      <c r="D547" s="9"/>
      <c r="L547" s="44"/>
    </row>
    <row r="548" spans="4:12" ht="15.75" customHeight="1" x14ac:dyDescent="0.25">
      <c r="D548" s="9"/>
      <c r="L548" s="44"/>
    </row>
    <row r="549" spans="4:12" ht="15.75" customHeight="1" x14ac:dyDescent="0.25">
      <c r="D549" s="9"/>
      <c r="L549" s="44"/>
    </row>
    <row r="550" spans="4:12" ht="15.75" customHeight="1" x14ac:dyDescent="0.25">
      <c r="D550" s="9"/>
      <c r="L550" s="44"/>
    </row>
    <row r="551" spans="4:12" ht="15.75" customHeight="1" x14ac:dyDescent="0.25">
      <c r="D551" s="9"/>
      <c r="L551" s="44"/>
    </row>
    <row r="552" spans="4:12" ht="15.75" customHeight="1" x14ac:dyDescent="0.25">
      <c r="D552" s="9"/>
      <c r="L552" s="44"/>
    </row>
    <row r="553" spans="4:12" ht="15.75" customHeight="1" x14ac:dyDescent="0.25">
      <c r="D553" s="9"/>
      <c r="L553" s="44"/>
    </row>
    <row r="554" spans="4:12" ht="15.75" customHeight="1" x14ac:dyDescent="0.25">
      <c r="D554" s="9"/>
      <c r="L554" s="44"/>
    </row>
    <row r="555" spans="4:12" ht="15.75" customHeight="1" x14ac:dyDescent="0.25">
      <c r="D555" s="9"/>
      <c r="L555" s="44"/>
    </row>
    <row r="556" spans="4:12" ht="15.75" customHeight="1" x14ac:dyDescent="0.25">
      <c r="D556" s="9"/>
      <c r="L556" s="44"/>
    </row>
    <row r="557" spans="4:12" ht="15.75" customHeight="1" x14ac:dyDescent="0.25">
      <c r="D557" s="9"/>
      <c r="L557" s="44"/>
    </row>
    <row r="558" spans="4:12" ht="15.75" customHeight="1" x14ac:dyDescent="0.25">
      <c r="D558" s="9"/>
      <c r="L558" s="44"/>
    </row>
    <row r="559" spans="4:12" ht="15.75" customHeight="1" x14ac:dyDescent="0.25">
      <c r="D559" s="9"/>
      <c r="L559" s="44"/>
    </row>
    <row r="560" spans="4:12" ht="15.75" customHeight="1" x14ac:dyDescent="0.25">
      <c r="D560" s="9"/>
      <c r="L560" s="44"/>
    </row>
    <row r="561" spans="4:12" ht="15.75" customHeight="1" x14ac:dyDescent="0.25">
      <c r="D561" s="9"/>
      <c r="L561" s="44"/>
    </row>
    <row r="562" spans="4:12" ht="15.75" customHeight="1" x14ac:dyDescent="0.25">
      <c r="D562" s="9"/>
      <c r="L562" s="44"/>
    </row>
    <row r="563" spans="4:12" ht="15.75" customHeight="1" x14ac:dyDescent="0.25">
      <c r="D563" s="9"/>
      <c r="L563" s="44"/>
    </row>
    <row r="564" spans="4:12" ht="15.75" customHeight="1" x14ac:dyDescent="0.25">
      <c r="D564" s="9"/>
      <c r="L564" s="44"/>
    </row>
    <row r="565" spans="4:12" ht="15.75" customHeight="1" x14ac:dyDescent="0.25">
      <c r="D565" s="9"/>
      <c r="L565" s="44"/>
    </row>
    <row r="566" spans="4:12" ht="15.75" customHeight="1" x14ac:dyDescent="0.25">
      <c r="D566" s="9"/>
      <c r="L566" s="44"/>
    </row>
    <row r="567" spans="4:12" ht="15.75" customHeight="1" x14ac:dyDescent="0.25">
      <c r="D567" s="9"/>
      <c r="L567" s="44"/>
    </row>
    <row r="568" spans="4:12" ht="15.75" customHeight="1" x14ac:dyDescent="0.25">
      <c r="D568" s="9"/>
      <c r="L568" s="44"/>
    </row>
    <row r="569" spans="4:12" ht="15.75" customHeight="1" x14ac:dyDescent="0.25">
      <c r="D569" s="9"/>
      <c r="L569" s="44"/>
    </row>
    <row r="570" spans="4:12" ht="15.75" customHeight="1" x14ac:dyDescent="0.25">
      <c r="D570" s="9"/>
      <c r="L570" s="44"/>
    </row>
    <row r="571" spans="4:12" ht="15.75" customHeight="1" x14ac:dyDescent="0.25">
      <c r="D571" s="9"/>
      <c r="L571" s="44"/>
    </row>
    <row r="572" spans="4:12" ht="15.75" customHeight="1" x14ac:dyDescent="0.25">
      <c r="D572" s="9"/>
      <c r="L572" s="44"/>
    </row>
    <row r="573" spans="4:12" ht="15.75" customHeight="1" x14ac:dyDescent="0.25">
      <c r="D573" s="9"/>
      <c r="L573" s="44"/>
    </row>
    <row r="574" spans="4:12" ht="15.75" customHeight="1" x14ac:dyDescent="0.25">
      <c r="D574" s="9"/>
      <c r="L574" s="44"/>
    </row>
    <row r="575" spans="4:12" ht="15.75" customHeight="1" x14ac:dyDescent="0.25">
      <c r="D575" s="9"/>
      <c r="L575" s="44"/>
    </row>
    <row r="576" spans="4:12" ht="15.75" customHeight="1" x14ac:dyDescent="0.25">
      <c r="D576" s="9"/>
      <c r="L576" s="44"/>
    </row>
    <row r="577" spans="4:12" ht="15.75" customHeight="1" x14ac:dyDescent="0.25">
      <c r="D577" s="9"/>
      <c r="L577" s="44"/>
    </row>
    <row r="578" spans="4:12" ht="15.75" customHeight="1" x14ac:dyDescent="0.25">
      <c r="D578" s="9"/>
      <c r="L578" s="44"/>
    </row>
    <row r="579" spans="4:12" ht="15.75" customHeight="1" x14ac:dyDescent="0.25">
      <c r="D579" s="9"/>
      <c r="L579" s="44"/>
    </row>
    <row r="580" spans="4:12" ht="15.75" customHeight="1" x14ac:dyDescent="0.25">
      <c r="D580" s="9"/>
      <c r="L580" s="44"/>
    </row>
    <row r="581" spans="4:12" ht="15.75" customHeight="1" x14ac:dyDescent="0.25">
      <c r="D581" s="9"/>
      <c r="L581" s="44"/>
    </row>
    <row r="582" spans="4:12" ht="15.75" customHeight="1" x14ac:dyDescent="0.25">
      <c r="D582" s="9"/>
      <c r="L582" s="44"/>
    </row>
    <row r="583" spans="4:12" ht="15.75" customHeight="1" x14ac:dyDescent="0.25">
      <c r="D583" s="9"/>
      <c r="L583" s="44"/>
    </row>
    <row r="584" spans="4:12" ht="15.75" customHeight="1" x14ac:dyDescent="0.25">
      <c r="D584" s="9"/>
      <c r="L584" s="44"/>
    </row>
    <row r="585" spans="4:12" ht="15.75" customHeight="1" x14ac:dyDescent="0.25">
      <c r="D585" s="9"/>
      <c r="L585" s="44"/>
    </row>
    <row r="586" spans="4:12" ht="15.75" customHeight="1" x14ac:dyDescent="0.25">
      <c r="D586" s="9"/>
      <c r="L586" s="44"/>
    </row>
    <row r="587" spans="4:12" ht="15.75" customHeight="1" x14ac:dyDescent="0.25">
      <c r="D587" s="9"/>
      <c r="L587" s="44"/>
    </row>
    <row r="588" spans="4:12" ht="15.75" customHeight="1" x14ac:dyDescent="0.25">
      <c r="D588" s="9"/>
      <c r="L588" s="44"/>
    </row>
    <row r="589" spans="4:12" ht="15.75" customHeight="1" x14ac:dyDescent="0.25">
      <c r="D589" s="9"/>
      <c r="L589" s="44"/>
    </row>
    <row r="590" spans="4:12" ht="15.75" customHeight="1" x14ac:dyDescent="0.25">
      <c r="D590" s="9"/>
      <c r="L590" s="44"/>
    </row>
    <row r="591" spans="4:12" ht="15.75" customHeight="1" x14ac:dyDescent="0.25">
      <c r="D591" s="9"/>
      <c r="L591" s="44"/>
    </row>
    <row r="592" spans="4:12" ht="15.75" customHeight="1" x14ac:dyDescent="0.25">
      <c r="D592" s="9"/>
      <c r="L592" s="44"/>
    </row>
    <row r="593" spans="4:12" ht="15.75" customHeight="1" x14ac:dyDescent="0.25">
      <c r="D593" s="9"/>
      <c r="L593" s="44"/>
    </row>
    <row r="594" spans="4:12" ht="15.75" customHeight="1" x14ac:dyDescent="0.25">
      <c r="D594" s="9"/>
      <c r="L594" s="44"/>
    </row>
    <row r="595" spans="4:12" ht="15.75" customHeight="1" x14ac:dyDescent="0.25">
      <c r="D595" s="9"/>
      <c r="L595" s="44"/>
    </row>
    <row r="596" spans="4:12" ht="15.75" customHeight="1" x14ac:dyDescent="0.25">
      <c r="D596" s="9"/>
      <c r="L596" s="44"/>
    </row>
    <row r="597" spans="4:12" ht="15.75" customHeight="1" x14ac:dyDescent="0.25">
      <c r="D597" s="9"/>
      <c r="L597" s="44"/>
    </row>
    <row r="598" spans="4:12" ht="15.75" customHeight="1" x14ac:dyDescent="0.25">
      <c r="D598" s="9"/>
      <c r="L598" s="44"/>
    </row>
    <row r="599" spans="4:12" ht="15.75" customHeight="1" x14ac:dyDescent="0.25">
      <c r="D599" s="9"/>
      <c r="L599" s="44"/>
    </row>
    <row r="600" spans="4:12" ht="15.75" customHeight="1" x14ac:dyDescent="0.25">
      <c r="D600" s="9"/>
      <c r="L600" s="44"/>
    </row>
    <row r="601" spans="4:12" ht="15.75" customHeight="1" x14ac:dyDescent="0.25">
      <c r="D601" s="9"/>
      <c r="L601" s="44"/>
    </row>
    <row r="602" spans="4:12" ht="15.75" customHeight="1" x14ac:dyDescent="0.25">
      <c r="D602" s="9"/>
      <c r="L602" s="44"/>
    </row>
    <row r="603" spans="4:12" ht="15.75" customHeight="1" x14ac:dyDescent="0.25">
      <c r="D603" s="9"/>
      <c r="L603" s="44"/>
    </row>
    <row r="604" spans="4:12" ht="15.75" customHeight="1" x14ac:dyDescent="0.25">
      <c r="D604" s="9"/>
      <c r="L604" s="44"/>
    </row>
    <row r="605" spans="4:12" ht="15.75" customHeight="1" x14ac:dyDescent="0.25">
      <c r="D605" s="9"/>
      <c r="L605" s="44"/>
    </row>
    <row r="606" spans="4:12" ht="15.75" customHeight="1" x14ac:dyDescent="0.25">
      <c r="D606" s="9"/>
      <c r="L606" s="44"/>
    </row>
    <row r="607" spans="4:12" ht="15.75" customHeight="1" x14ac:dyDescent="0.25">
      <c r="D607" s="9"/>
      <c r="L607" s="44"/>
    </row>
    <row r="608" spans="4:12" ht="15.75" customHeight="1" x14ac:dyDescent="0.25">
      <c r="D608" s="9"/>
      <c r="L608" s="44"/>
    </row>
    <row r="609" spans="4:12" ht="15.75" customHeight="1" x14ac:dyDescent="0.25">
      <c r="D609" s="9"/>
      <c r="L609" s="44"/>
    </row>
    <row r="610" spans="4:12" ht="15.75" customHeight="1" x14ac:dyDescent="0.25">
      <c r="D610" s="9"/>
      <c r="L610" s="44"/>
    </row>
    <row r="611" spans="4:12" ht="15.75" customHeight="1" x14ac:dyDescent="0.25">
      <c r="D611" s="9"/>
      <c r="L611" s="44"/>
    </row>
    <row r="612" spans="4:12" ht="15.75" customHeight="1" x14ac:dyDescent="0.25">
      <c r="D612" s="9"/>
      <c r="L612" s="44"/>
    </row>
    <row r="613" spans="4:12" ht="15.75" customHeight="1" x14ac:dyDescent="0.25">
      <c r="D613" s="9"/>
      <c r="L613" s="44"/>
    </row>
    <row r="614" spans="4:12" ht="15.75" customHeight="1" x14ac:dyDescent="0.25">
      <c r="D614" s="9"/>
      <c r="L614" s="44"/>
    </row>
    <row r="615" spans="4:12" ht="15.75" customHeight="1" x14ac:dyDescent="0.25">
      <c r="D615" s="9"/>
      <c r="L615" s="44"/>
    </row>
    <row r="616" spans="4:12" ht="15.75" customHeight="1" x14ac:dyDescent="0.25">
      <c r="D616" s="9"/>
      <c r="L616" s="44"/>
    </row>
    <row r="617" spans="4:12" ht="15.75" customHeight="1" x14ac:dyDescent="0.25">
      <c r="D617" s="9"/>
      <c r="L617" s="44"/>
    </row>
    <row r="618" spans="4:12" ht="15.75" customHeight="1" x14ac:dyDescent="0.25">
      <c r="D618" s="9"/>
      <c r="L618" s="44"/>
    </row>
    <row r="619" spans="4:12" ht="15.75" customHeight="1" x14ac:dyDescent="0.25">
      <c r="D619" s="9"/>
      <c r="L619" s="44"/>
    </row>
    <row r="620" spans="4:12" ht="15.75" customHeight="1" x14ac:dyDescent="0.25">
      <c r="D620" s="9"/>
      <c r="L620" s="44"/>
    </row>
    <row r="621" spans="4:12" ht="15.75" customHeight="1" x14ac:dyDescent="0.25">
      <c r="D621" s="9"/>
      <c r="L621" s="44"/>
    </row>
    <row r="622" spans="4:12" ht="15.75" customHeight="1" x14ac:dyDescent="0.25">
      <c r="D622" s="9"/>
      <c r="L622" s="44"/>
    </row>
    <row r="623" spans="4:12" ht="15.75" customHeight="1" x14ac:dyDescent="0.25">
      <c r="D623" s="9"/>
      <c r="L623" s="44"/>
    </row>
    <row r="624" spans="4:12" ht="15.75" customHeight="1" x14ac:dyDescent="0.25">
      <c r="D624" s="9"/>
      <c r="L624" s="44"/>
    </row>
    <row r="625" spans="4:12" ht="15.75" customHeight="1" x14ac:dyDescent="0.25">
      <c r="D625" s="9"/>
      <c r="L625" s="44"/>
    </row>
    <row r="626" spans="4:12" ht="15.75" customHeight="1" x14ac:dyDescent="0.25">
      <c r="D626" s="9"/>
      <c r="L626" s="44"/>
    </row>
    <row r="627" spans="4:12" ht="15.75" customHeight="1" x14ac:dyDescent="0.25">
      <c r="D627" s="9"/>
      <c r="L627" s="44"/>
    </row>
    <row r="628" spans="4:12" ht="15.75" customHeight="1" x14ac:dyDescent="0.25">
      <c r="D628" s="9"/>
      <c r="L628" s="44"/>
    </row>
    <row r="629" spans="4:12" ht="15.75" customHeight="1" x14ac:dyDescent="0.25">
      <c r="D629" s="9"/>
      <c r="L629" s="44"/>
    </row>
    <row r="630" spans="4:12" ht="15.75" customHeight="1" x14ac:dyDescent="0.25">
      <c r="D630" s="9"/>
      <c r="L630" s="44"/>
    </row>
    <row r="631" spans="4:12" ht="15.75" customHeight="1" x14ac:dyDescent="0.25">
      <c r="D631" s="9"/>
      <c r="L631" s="44"/>
    </row>
    <row r="632" spans="4:12" ht="15.75" customHeight="1" x14ac:dyDescent="0.25">
      <c r="D632" s="9"/>
      <c r="L632" s="44"/>
    </row>
    <row r="633" spans="4:12" ht="15.75" customHeight="1" x14ac:dyDescent="0.25">
      <c r="D633" s="9"/>
      <c r="L633" s="44"/>
    </row>
    <row r="634" spans="4:12" ht="15.75" customHeight="1" x14ac:dyDescent="0.25">
      <c r="D634" s="9"/>
      <c r="L634" s="44"/>
    </row>
    <row r="635" spans="4:12" ht="15.75" customHeight="1" x14ac:dyDescent="0.25">
      <c r="D635" s="9"/>
      <c r="L635" s="44"/>
    </row>
    <row r="636" spans="4:12" ht="15.75" customHeight="1" x14ac:dyDescent="0.25">
      <c r="D636" s="9"/>
      <c r="L636" s="44"/>
    </row>
    <row r="637" spans="4:12" ht="15.75" customHeight="1" x14ac:dyDescent="0.25">
      <c r="D637" s="9"/>
      <c r="L637" s="44"/>
    </row>
    <row r="638" spans="4:12" ht="15.75" customHeight="1" x14ac:dyDescent="0.25">
      <c r="D638" s="9"/>
      <c r="L638" s="44"/>
    </row>
    <row r="639" spans="4:12" ht="15.75" customHeight="1" x14ac:dyDescent="0.25">
      <c r="D639" s="9"/>
      <c r="L639" s="44"/>
    </row>
    <row r="640" spans="4:12" ht="15.75" customHeight="1" x14ac:dyDescent="0.25">
      <c r="D640" s="9"/>
      <c r="L640" s="44"/>
    </row>
    <row r="641" spans="4:12" ht="15.75" customHeight="1" x14ac:dyDescent="0.25">
      <c r="D641" s="9"/>
      <c r="L641" s="44"/>
    </row>
    <row r="642" spans="4:12" ht="15.75" customHeight="1" x14ac:dyDescent="0.25">
      <c r="D642" s="9"/>
      <c r="L642" s="44"/>
    </row>
    <row r="643" spans="4:12" ht="15.75" customHeight="1" x14ac:dyDescent="0.25">
      <c r="D643" s="9"/>
      <c r="L643" s="44"/>
    </row>
    <row r="644" spans="4:12" ht="15.75" customHeight="1" x14ac:dyDescent="0.25">
      <c r="D644" s="9"/>
      <c r="L644" s="44"/>
    </row>
    <row r="645" spans="4:12" ht="15.75" customHeight="1" x14ac:dyDescent="0.25">
      <c r="D645" s="9"/>
      <c r="L645" s="44"/>
    </row>
    <row r="646" spans="4:12" ht="15.75" customHeight="1" x14ac:dyDescent="0.25">
      <c r="D646" s="9"/>
      <c r="L646" s="44"/>
    </row>
    <row r="647" spans="4:12" ht="15.75" customHeight="1" x14ac:dyDescent="0.25">
      <c r="D647" s="9"/>
      <c r="L647" s="44"/>
    </row>
    <row r="648" spans="4:12" ht="15.75" customHeight="1" x14ac:dyDescent="0.25">
      <c r="D648" s="9"/>
      <c r="L648" s="44"/>
    </row>
    <row r="649" spans="4:12" ht="15.75" customHeight="1" x14ac:dyDescent="0.25">
      <c r="D649" s="9"/>
      <c r="L649" s="44"/>
    </row>
    <row r="650" spans="4:12" ht="15.75" customHeight="1" x14ac:dyDescent="0.25">
      <c r="D650" s="9"/>
      <c r="L650" s="44"/>
    </row>
    <row r="651" spans="4:12" ht="15.75" customHeight="1" x14ac:dyDescent="0.25">
      <c r="D651" s="9"/>
      <c r="L651" s="44"/>
    </row>
    <row r="652" spans="4:12" ht="15.75" customHeight="1" x14ac:dyDescent="0.25">
      <c r="D652" s="9"/>
      <c r="L652" s="44"/>
    </row>
    <row r="653" spans="4:12" ht="15.75" customHeight="1" x14ac:dyDescent="0.25">
      <c r="D653" s="9"/>
      <c r="L653" s="44"/>
    </row>
    <row r="654" spans="4:12" ht="15.75" customHeight="1" x14ac:dyDescent="0.25">
      <c r="D654" s="9"/>
      <c r="L654" s="44"/>
    </row>
    <row r="655" spans="4:12" ht="15.75" customHeight="1" x14ac:dyDescent="0.25">
      <c r="D655" s="9"/>
      <c r="L655" s="44"/>
    </row>
    <row r="656" spans="4:12" ht="15.75" customHeight="1" x14ac:dyDescent="0.25">
      <c r="D656" s="9"/>
      <c r="L656" s="44"/>
    </row>
    <row r="657" spans="4:12" ht="15.75" customHeight="1" x14ac:dyDescent="0.25">
      <c r="D657" s="9"/>
      <c r="L657" s="44"/>
    </row>
    <row r="658" spans="4:12" ht="15.75" customHeight="1" x14ac:dyDescent="0.25">
      <c r="D658" s="9"/>
      <c r="L658" s="44"/>
    </row>
    <row r="659" spans="4:12" ht="15.75" customHeight="1" x14ac:dyDescent="0.25">
      <c r="D659" s="9"/>
      <c r="L659" s="44"/>
    </row>
    <row r="660" spans="4:12" ht="15.75" customHeight="1" x14ac:dyDescent="0.25">
      <c r="D660" s="9"/>
      <c r="L660" s="44"/>
    </row>
    <row r="661" spans="4:12" ht="15.75" customHeight="1" x14ac:dyDescent="0.25">
      <c r="D661" s="9"/>
      <c r="L661" s="44"/>
    </row>
    <row r="662" spans="4:12" ht="15.75" customHeight="1" x14ac:dyDescent="0.25">
      <c r="D662" s="9"/>
      <c r="L662" s="44"/>
    </row>
    <row r="663" spans="4:12" ht="15.75" customHeight="1" x14ac:dyDescent="0.25">
      <c r="D663" s="9"/>
      <c r="L663" s="44"/>
    </row>
    <row r="664" spans="4:12" ht="15.75" customHeight="1" x14ac:dyDescent="0.25">
      <c r="D664" s="9"/>
      <c r="L664" s="44"/>
    </row>
    <row r="665" spans="4:12" ht="15.75" customHeight="1" x14ac:dyDescent="0.25">
      <c r="D665" s="9"/>
      <c r="L665" s="44"/>
    </row>
    <row r="666" spans="4:12" ht="15.75" customHeight="1" x14ac:dyDescent="0.25">
      <c r="D666" s="9"/>
      <c r="L666" s="44"/>
    </row>
    <row r="667" spans="4:12" ht="15.75" customHeight="1" x14ac:dyDescent="0.25">
      <c r="D667" s="9"/>
      <c r="L667" s="44"/>
    </row>
    <row r="668" spans="4:12" ht="15.75" customHeight="1" x14ac:dyDescent="0.25">
      <c r="D668" s="9"/>
      <c r="L668" s="44"/>
    </row>
    <row r="669" spans="4:12" ht="15.75" customHeight="1" x14ac:dyDescent="0.25">
      <c r="D669" s="9"/>
      <c r="L669" s="44"/>
    </row>
    <row r="670" spans="4:12" ht="15.75" customHeight="1" x14ac:dyDescent="0.25">
      <c r="D670" s="9"/>
      <c r="L670" s="44"/>
    </row>
    <row r="671" spans="4:12" ht="15.75" customHeight="1" x14ac:dyDescent="0.25">
      <c r="D671" s="9"/>
      <c r="L671" s="44"/>
    </row>
    <row r="672" spans="4:12" ht="15.75" customHeight="1" x14ac:dyDescent="0.25">
      <c r="D672" s="9"/>
      <c r="L672" s="44"/>
    </row>
    <row r="673" spans="4:12" ht="15.75" customHeight="1" x14ac:dyDescent="0.25">
      <c r="D673" s="9"/>
      <c r="L673" s="44"/>
    </row>
    <row r="674" spans="4:12" ht="15.75" customHeight="1" x14ac:dyDescent="0.25">
      <c r="D674" s="9"/>
      <c r="L674" s="44"/>
    </row>
    <row r="675" spans="4:12" ht="15.75" customHeight="1" x14ac:dyDescent="0.25">
      <c r="D675" s="9"/>
      <c r="L675" s="44"/>
    </row>
    <row r="676" spans="4:12" ht="15.75" customHeight="1" x14ac:dyDescent="0.25">
      <c r="D676" s="9"/>
      <c r="L676" s="44"/>
    </row>
    <row r="677" spans="4:12" ht="15.75" customHeight="1" x14ac:dyDescent="0.25">
      <c r="D677" s="9"/>
      <c r="L677" s="44"/>
    </row>
    <row r="678" spans="4:12" ht="15.75" customHeight="1" x14ac:dyDescent="0.25">
      <c r="D678" s="9"/>
      <c r="L678" s="44"/>
    </row>
    <row r="679" spans="4:12" ht="15.75" customHeight="1" x14ac:dyDescent="0.25">
      <c r="D679" s="9"/>
      <c r="L679" s="44"/>
    </row>
    <row r="680" spans="4:12" ht="15.75" customHeight="1" x14ac:dyDescent="0.25">
      <c r="D680" s="9"/>
      <c r="L680" s="44"/>
    </row>
    <row r="681" spans="4:12" ht="15.75" customHeight="1" x14ac:dyDescent="0.25">
      <c r="D681" s="9"/>
      <c r="L681" s="44"/>
    </row>
    <row r="682" spans="4:12" ht="15.75" customHeight="1" x14ac:dyDescent="0.25">
      <c r="D682" s="9"/>
      <c r="L682" s="44"/>
    </row>
    <row r="683" spans="4:12" ht="15.75" customHeight="1" x14ac:dyDescent="0.25">
      <c r="D683" s="9"/>
      <c r="L683" s="44"/>
    </row>
    <row r="684" spans="4:12" ht="15.75" customHeight="1" x14ac:dyDescent="0.25">
      <c r="D684" s="9"/>
      <c r="L684" s="44"/>
    </row>
    <row r="685" spans="4:12" ht="15.75" customHeight="1" x14ac:dyDescent="0.25">
      <c r="D685" s="9"/>
      <c r="L685" s="44"/>
    </row>
    <row r="686" spans="4:12" ht="15.75" customHeight="1" x14ac:dyDescent="0.25">
      <c r="D686" s="9"/>
      <c r="L686" s="44"/>
    </row>
    <row r="687" spans="4:12" ht="15.75" customHeight="1" x14ac:dyDescent="0.25">
      <c r="D687" s="9"/>
      <c r="L687" s="44"/>
    </row>
    <row r="688" spans="4:12" ht="15.75" customHeight="1" x14ac:dyDescent="0.25">
      <c r="D688" s="9"/>
      <c r="L688" s="44"/>
    </row>
    <row r="689" spans="4:12" ht="15.75" customHeight="1" x14ac:dyDescent="0.25">
      <c r="D689" s="9"/>
      <c r="L689" s="44"/>
    </row>
    <row r="690" spans="4:12" ht="15.75" customHeight="1" x14ac:dyDescent="0.25">
      <c r="D690" s="9"/>
      <c r="L690" s="44"/>
    </row>
    <row r="691" spans="4:12" ht="15.75" customHeight="1" x14ac:dyDescent="0.25">
      <c r="D691" s="9"/>
      <c r="L691" s="44"/>
    </row>
    <row r="692" spans="4:12" ht="15.75" customHeight="1" x14ac:dyDescent="0.25">
      <c r="D692" s="9"/>
      <c r="L692" s="44"/>
    </row>
    <row r="693" spans="4:12" ht="15.75" customHeight="1" x14ac:dyDescent="0.25">
      <c r="D693" s="9"/>
      <c r="L693" s="44"/>
    </row>
    <row r="694" spans="4:12" ht="15.75" customHeight="1" x14ac:dyDescent="0.25">
      <c r="D694" s="9"/>
      <c r="L694" s="44"/>
    </row>
    <row r="695" spans="4:12" ht="15.75" customHeight="1" x14ac:dyDescent="0.25">
      <c r="D695" s="9"/>
      <c r="L695" s="44"/>
    </row>
    <row r="696" spans="4:12" ht="15.75" customHeight="1" x14ac:dyDescent="0.25">
      <c r="D696" s="9"/>
      <c r="L696" s="44"/>
    </row>
    <row r="697" spans="4:12" ht="15.75" customHeight="1" x14ac:dyDescent="0.25">
      <c r="D697" s="9"/>
      <c r="L697" s="44"/>
    </row>
    <row r="698" spans="4:12" ht="15.75" customHeight="1" x14ac:dyDescent="0.25">
      <c r="D698" s="9"/>
      <c r="L698" s="44"/>
    </row>
    <row r="699" spans="4:12" ht="15.75" customHeight="1" x14ac:dyDescent="0.25">
      <c r="D699" s="9"/>
      <c r="L699" s="44"/>
    </row>
    <row r="700" spans="4:12" ht="15.75" customHeight="1" x14ac:dyDescent="0.25">
      <c r="D700" s="9"/>
      <c r="L700" s="44"/>
    </row>
    <row r="701" spans="4:12" ht="15.75" customHeight="1" x14ac:dyDescent="0.25">
      <c r="D701" s="9"/>
      <c r="L701" s="44"/>
    </row>
    <row r="702" spans="4:12" ht="15.75" customHeight="1" x14ac:dyDescent="0.25">
      <c r="D702" s="9"/>
      <c r="L702" s="44"/>
    </row>
    <row r="703" spans="4:12" ht="15.75" customHeight="1" x14ac:dyDescent="0.25">
      <c r="D703" s="9"/>
      <c r="L703" s="44"/>
    </row>
    <row r="704" spans="4:12" ht="15.75" customHeight="1" x14ac:dyDescent="0.25">
      <c r="D704" s="9"/>
      <c r="L704" s="44"/>
    </row>
    <row r="705" spans="4:12" ht="15.75" customHeight="1" x14ac:dyDescent="0.25">
      <c r="D705" s="9"/>
      <c r="L705" s="44"/>
    </row>
    <row r="706" spans="4:12" ht="15.75" customHeight="1" x14ac:dyDescent="0.25">
      <c r="D706" s="9"/>
      <c r="L706" s="44"/>
    </row>
    <row r="707" spans="4:12" ht="15.75" customHeight="1" x14ac:dyDescent="0.25">
      <c r="D707" s="9"/>
      <c r="L707" s="44"/>
    </row>
    <row r="708" spans="4:12" ht="15.75" customHeight="1" x14ac:dyDescent="0.25">
      <c r="D708" s="9"/>
      <c r="L708" s="44"/>
    </row>
    <row r="709" spans="4:12" ht="15.75" customHeight="1" x14ac:dyDescent="0.25">
      <c r="D709" s="9"/>
      <c r="L709" s="44"/>
    </row>
    <row r="710" spans="4:12" ht="15.75" customHeight="1" x14ac:dyDescent="0.25">
      <c r="D710" s="9"/>
      <c r="L710" s="44"/>
    </row>
    <row r="711" spans="4:12" ht="15.75" customHeight="1" x14ac:dyDescent="0.25">
      <c r="D711" s="9"/>
      <c r="L711" s="44"/>
    </row>
    <row r="712" spans="4:12" ht="15.75" customHeight="1" x14ac:dyDescent="0.25">
      <c r="D712" s="9"/>
      <c r="L712" s="44"/>
    </row>
    <row r="713" spans="4:12" ht="15.75" customHeight="1" x14ac:dyDescent="0.25">
      <c r="D713" s="9"/>
      <c r="L713" s="44"/>
    </row>
    <row r="714" spans="4:12" ht="15.75" customHeight="1" x14ac:dyDescent="0.25">
      <c r="D714" s="9"/>
      <c r="L714" s="44"/>
    </row>
    <row r="715" spans="4:12" ht="15.75" customHeight="1" x14ac:dyDescent="0.25">
      <c r="D715" s="9"/>
      <c r="L715" s="44"/>
    </row>
    <row r="716" spans="4:12" ht="15.75" customHeight="1" x14ac:dyDescent="0.25">
      <c r="D716" s="9"/>
      <c r="L716" s="44"/>
    </row>
    <row r="717" spans="4:12" ht="15.75" customHeight="1" x14ac:dyDescent="0.25">
      <c r="D717" s="9"/>
      <c r="L717" s="44"/>
    </row>
    <row r="718" spans="4:12" ht="15.75" customHeight="1" x14ac:dyDescent="0.25">
      <c r="D718" s="9"/>
      <c r="L718" s="44"/>
    </row>
    <row r="719" spans="4:12" ht="15.75" customHeight="1" x14ac:dyDescent="0.25">
      <c r="D719" s="9"/>
      <c r="L719" s="44"/>
    </row>
    <row r="720" spans="4:12" ht="15.75" customHeight="1" x14ac:dyDescent="0.25">
      <c r="D720" s="9"/>
      <c r="L720" s="44"/>
    </row>
    <row r="721" spans="4:12" ht="15.75" customHeight="1" x14ac:dyDescent="0.25">
      <c r="D721" s="9"/>
      <c r="L721" s="44"/>
    </row>
    <row r="722" spans="4:12" ht="15.75" customHeight="1" x14ac:dyDescent="0.25">
      <c r="D722" s="9"/>
      <c r="L722" s="44"/>
    </row>
    <row r="723" spans="4:12" ht="15.75" customHeight="1" x14ac:dyDescent="0.25">
      <c r="D723" s="9"/>
      <c r="L723" s="44"/>
    </row>
    <row r="724" spans="4:12" ht="15.75" customHeight="1" x14ac:dyDescent="0.25">
      <c r="D724" s="9"/>
      <c r="L724" s="44"/>
    </row>
    <row r="725" spans="4:12" ht="15.75" customHeight="1" x14ac:dyDescent="0.25">
      <c r="D725" s="9"/>
      <c r="L725" s="44"/>
    </row>
    <row r="726" spans="4:12" ht="15.75" customHeight="1" x14ac:dyDescent="0.25">
      <c r="D726" s="9"/>
      <c r="L726" s="44"/>
    </row>
    <row r="727" spans="4:12" ht="15.75" customHeight="1" x14ac:dyDescent="0.25">
      <c r="D727" s="9"/>
      <c r="L727" s="44"/>
    </row>
    <row r="728" spans="4:12" ht="15.75" customHeight="1" x14ac:dyDescent="0.25">
      <c r="D728" s="9"/>
      <c r="L728" s="44"/>
    </row>
    <row r="729" spans="4:12" ht="15.75" customHeight="1" x14ac:dyDescent="0.25">
      <c r="D729" s="9"/>
      <c r="L729" s="44"/>
    </row>
    <row r="730" spans="4:12" ht="15.75" customHeight="1" x14ac:dyDescent="0.25">
      <c r="D730" s="9"/>
      <c r="L730" s="44"/>
    </row>
    <row r="731" spans="4:12" ht="15.75" customHeight="1" x14ac:dyDescent="0.25">
      <c r="D731" s="9"/>
      <c r="L731" s="44"/>
    </row>
    <row r="732" spans="4:12" ht="15.75" customHeight="1" x14ac:dyDescent="0.25">
      <c r="D732" s="9"/>
      <c r="L732" s="44"/>
    </row>
    <row r="733" spans="4:12" ht="15.75" customHeight="1" x14ac:dyDescent="0.25">
      <c r="D733" s="9"/>
      <c r="L733" s="44"/>
    </row>
    <row r="734" spans="4:12" ht="15.75" customHeight="1" x14ac:dyDescent="0.25">
      <c r="D734" s="9"/>
      <c r="L734" s="44"/>
    </row>
    <row r="735" spans="4:12" ht="15.75" customHeight="1" x14ac:dyDescent="0.25">
      <c r="D735" s="9"/>
      <c r="L735" s="44"/>
    </row>
    <row r="736" spans="4:12" ht="15.75" customHeight="1" x14ac:dyDescent="0.25">
      <c r="D736" s="9"/>
      <c r="L736" s="44"/>
    </row>
    <row r="737" spans="4:12" ht="15.75" customHeight="1" x14ac:dyDescent="0.25">
      <c r="D737" s="9"/>
      <c r="L737" s="44"/>
    </row>
    <row r="738" spans="4:12" ht="15.75" customHeight="1" x14ac:dyDescent="0.25">
      <c r="D738" s="9"/>
      <c r="L738" s="44"/>
    </row>
    <row r="739" spans="4:12" ht="15.75" customHeight="1" x14ac:dyDescent="0.25">
      <c r="D739" s="9"/>
      <c r="L739" s="44"/>
    </row>
    <row r="740" spans="4:12" ht="15.75" customHeight="1" x14ac:dyDescent="0.25">
      <c r="D740" s="9"/>
      <c r="L740" s="44"/>
    </row>
    <row r="741" spans="4:12" ht="15.75" customHeight="1" x14ac:dyDescent="0.25">
      <c r="D741" s="9"/>
      <c r="L741" s="44"/>
    </row>
    <row r="742" spans="4:12" ht="15.75" customHeight="1" x14ac:dyDescent="0.25">
      <c r="D742" s="9"/>
      <c r="L742" s="44"/>
    </row>
    <row r="743" spans="4:12" ht="15.75" customHeight="1" x14ac:dyDescent="0.25">
      <c r="D743" s="9"/>
      <c r="L743" s="44"/>
    </row>
    <row r="744" spans="4:12" ht="15.75" customHeight="1" x14ac:dyDescent="0.25">
      <c r="D744" s="9"/>
      <c r="L744" s="44"/>
    </row>
    <row r="745" spans="4:12" ht="15.75" customHeight="1" x14ac:dyDescent="0.25">
      <c r="D745" s="9"/>
      <c r="L745" s="44"/>
    </row>
    <row r="746" spans="4:12" ht="15.75" customHeight="1" x14ac:dyDescent="0.25">
      <c r="D746" s="9"/>
      <c r="L746" s="44"/>
    </row>
    <row r="747" spans="4:12" ht="15.75" customHeight="1" x14ac:dyDescent="0.25">
      <c r="D747" s="9"/>
      <c r="L747" s="44"/>
    </row>
    <row r="748" spans="4:12" ht="15.75" customHeight="1" x14ac:dyDescent="0.25">
      <c r="D748" s="9"/>
      <c r="L748" s="44"/>
    </row>
    <row r="749" spans="4:12" ht="15.75" customHeight="1" x14ac:dyDescent="0.25">
      <c r="D749" s="9"/>
      <c r="L749" s="44"/>
    </row>
    <row r="750" spans="4:12" ht="15.75" customHeight="1" x14ac:dyDescent="0.25">
      <c r="D750" s="9"/>
      <c r="L750" s="44"/>
    </row>
    <row r="751" spans="4:12" ht="15.75" customHeight="1" x14ac:dyDescent="0.25">
      <c r="D751" s="9"/>
      <c r="L751" s="44"/>
    </row>
    <row r="752" spans="4:12" ht="15.75" customHeight="1" x14ac:dyDescent="0.25">
      <c r="D752" s="9"/>
      <c r="L752" s="44"/>
    </row>
    <row r="753" spans="4:12" ht="15.75" customHeight="1" x14ac:dyDescent="0.25">
      <c r="D753" s="9"/>
      <c r="L753" s="44"/>
    </row>
    <row r="754" spans="4:12" ht="15.75" customHeight="1" x14ac:dyDescent="0.25">
      <c r="D754" s="9"/>
      <c r="L754" s="44"/>
    </row>
    <row r="755" spans="4:12" ht="15.75" customHeight="1" x14ac:dyDescent="0.25">
      <c r="D755" s="9"/>
      <c r="L755" s="44"/>
    </row>
    <row r="756" spans="4:12" ht="15.75" customHeight="1" x14ac:dyDescent="0.25">
      <c r="D756" s="9"/>
      <c r="L756" s="44"/>
    </row>
    <row r="757" spans="4:12" ht="15.75" customHeight="1" x14ac:dyDescent="0.25">
      <c r="D757" s="9"/>
      <c r="L757" s="44"/>
    </row>
    <row r="758" spans="4:12" ht="15.75" customHeight="1" x14ac:dyDescent="0.25">
      <c r="D758" s="9"/>
      <c r="L758" s="44"/>
    </row>
    <row r="759" spans="4:12" ht="15.75" customHeight="1" x14ac:dyDescent="0.25">
      <c r="D759" s="9"/>
      <c r="L759" s="44"/>
    </row>
    <row r="760" spans="4:12" ht="15.75" customHeight="1" x14ac:dyDescent="0.25">
      <c r="D760" s="9"/>
      <c r="L760" s="44"/>
    </row>
    <row r="761" spans="4:12" ht="15.75" customHeight="1" x14ac:dyDescent="0.25">
      <c r="D761" s="9"/>
      <c r="L761" s="44"/>
    </row>
    <row r="762" spans="4:12" ht="15.75" customHeight="1" x14ac:dyDescent="0.25">
      <c r="D762" s="9"/>
      <c r="L762" s="44"/>
    </row>
    <row r="763" spans="4:12" ht="15.75" customHeight="1" x14ac:dyDescent="0.25">
      <c r="D763" s="9"/>
      <c r="L763" s="44"/>
    </row>
    <row r="764" spans="4:12" ht="15.75" customHeight="1" x14ac:dyDescent="0.25">
      <c r="D764" s="9"/>
      <c r="L764" s="44"/>
    </row>
    <row r="765" spans="4:12" ht="15.75" customHeight="1" x14ac:dyDescent="0.25">
      <c r="D765" s="9"/>
      <c r="L765" s="44"/>
    </row>
    <row r="766" spans="4:12" ht="15.75" customHeight="1" x14ac:dyDescent="0.25">
      <c r="D766" s="9"/>
      <c r="L766" s="44"/>
    </row>
    <row r="767" spans="4:12" ht="15.75" customHeight="1" x14ac:dyDescent="0.25">
      <c r="D767" s="9"/>
      <c r="L767" s="44"/>
    </row>
    <row r="768" spans="4:12" ht="15.75" customHeight="1" x14ac:dyDescent="0.25">
      <c r="D768" s="9"/>
      <c r="L768" s="44"/>
    </row>
    <row r="769" spans="4:12" ht="15.75" customHeight="1" x14ac:dyDescent="0.25">
      <c r="D769" s="9"/>
      <c r="L769" s="44"/>
    </row>
    <row r="770" spans="4:12" ht="15.75" customHeight="1" x14ac:dyDescent="0.25">
      <c r="D770" s="9"/>
      <c r="L770" s="44"/>
    </row>
    <row r="771" spans="4:12" ht="15.75" customHeight="1" x14ac:dyDescent="0.25">
      <c r="D771" s="9"/>
      <c r="L771" s="44"/>
    </row>
    <row r="772" spans="4:12" ht="15.75" customHeight="1" x14ac:dyDescent="0.25">
      <c r="D772" s="9"/>
      <c r="L772" s="44"/>
    </row>
    <row r="773" spans="4:12" ht="15.75" customHeight="1" x14ac:dyDescent="0.25">
      <c r="D773" s="9"/>
      <c r="L773" s="44"/>
    </row>
    <row r="774" spans="4:12" ht="15.75" customHeight="1" x14ac:dyDescent="0.25">
      <c r="D774" s="9"/>
      <c r="L774" s="44"/>
    </row>
    <row r="775" spans="4:12" ht="15.75" customHeight="1" x14ac:dyDescent="0.25">
      <c r="D775" s="9"/>
      <c r="L775" s="44"/>
    </row>
    <row r="776" spans="4:12" ht="15.75" customHeight="1" x14ac:dyDescent="0.25">
      <c r="D776" s="9"/>
      <c r="L776" s="44"/>
    </row>
    <row r="777" spans="4:12" ht="15.75" customHeight="1" x14ac:dyDescent="0.25">
      <c r="D777" s="9"/>
      <c r="L777" s="44"/>
    </row>
    <row r="778" spans="4:12" ht="15.75" customHeight="1" x14ac:dyDescent="0.25">
      <c r="D778" s="9"/>
      <c r="L778" s="44"/>
    </row>
    <row r="779" spans="4:12" ht="15.75" customHeight="1" x14ac:dyDescent="0.25">
      <c r="D779" s="9"/>
      <c r="L779" s="44"/>
    </row>
    <row r="780" spans="4:12" ht="15.75" customHeight="1" x14ac:dyDescent="0.25">
      <c r="D780" s="9"/>
      <c r="L780" s="44"/>
    </row>
    <row r="781" spans="4:12" ht="15.75" customHeight="1" x14ac:dyDescent="0.25">
      <c r="D781" s="9"/>
      <c r="L781" s="44"/>
    </row>
    <row r="782" spans="4:12" ht="15.75" customHeight="1" x14ac:dyDescent="0.25">
      <c r="D782" s="9"/>
      <c r="L782" s="44"/>
    </row>
    <row r="783" spans="4:12" ht="15.75" customHeight="1" x14ac:dyDescent="0.25">
      <c r="D783" s="9"/>
      <c r="L783" s="44"/>
    </row>
    <row r="784" spans="4:12" ht="15.75" customHeight="1" x14ac:dyDescent="0.25">
      <c r="D784" s="9"/>
      <c r="L784" s="44"/>
    </row>
    <row r="785" spans="4:12" ht="15.75" customHeight="1" x14ac:dyDescent="0.25">
      <c r="D785" s="9"/>
      <c r="L785" s="44"/>
    </row>
    <row r="786" spans="4:12" ht="15.75" customHeight="1" x14ac:dyDescent="0.25">
      <c r="D786" s="9"/>
      <c r="L786" s="44"/>
    </row>
    <row r="787" spans="4:12" ht="15.75" customHeight="1" x14ac:dyDescent="0.25">
      <c r="D787" s="9"/>
      <c r="L787" s="44"/>
    </row>
    <row r="788" spans="4:12" ht="15.75" customHeight="1" x14ac:dyDescent="0.25">
      <c r="D788" s="9"/>
      <c r="L788" s="44"/>
    </row>
    <row r="789" spans="4:12" ht="15.75" customHeight="1" x14ac:dyDescent="0.25">
      <c r="D789" s="9"/>
      <c r="L789" s="44"/>
    </row>
    <row r="790" spans="4:12" ht="15.75" customHeight="1" x14ac:dyDescent="0.25">
      <c r="D790" s="9"/>
      <c r="L790" s="44"/>
    </row>
    <row r="791" spans="4:12" ht="15.75" customHeight="1" x14ac:dyDescent="0.25">
      <c r="D791" s="9"/>
      <c r="L791" s="44"/>
    </row>
    <row r="792" spans="4:12" ht="15.75" customHeight="1" x14ac:dyDescent="0.25">
      <c r="D792" s="9"/>
      <c r="L792" s="44"/>
    </row>
    <row r="793" spans="4:12" ht="15.75" customHeight="1" x14ac:dyDescent="0.25">
      <c r="D793" s="9"/>
      <c r="L793" s="44"/>
    </row>
    <row r="794" spans="4:12" ht="15.75" customHeight="1" x14ac:dyDescent="0.25">
      <c r="D794" s="9"/>
      <c r="L794" s="44"/>
    </row>
    <row r="795" spans="4:12" ht="15.75" customHeight="1" x14ac:dyDescent="0.25">
      <c r="D795" s="9"/>
      <c r="L795" s="44"/>
    </row>
    <row r="796" spans="4:12" ht="15.75" customHeight="1" x14ac:dyDescent="0.25">
      <c r="D796" s="9"/>
      <c r="L796" s="44"/>
    </row>
    <row r="797" spans="4:12" ht="15.75" customHeight="1" x14ac:dyDescent="0.25">
      <c r="D797" s="9"/>
      <c r="L797" s="44"/>
    </row>
    <row r="798" spans="4:12" ht="15.75" customHeight="1" x14ac:dyDescent="0.25">
      <c r="D798" s="9"/>
      <c r="L798" s="44"/>
    </row>
    <row r="799" spans="4:12" ht="15.75" customHeight="1" x14ac:dyDescent="0.25">
      <c r="D799" s="9"/>
      <c r="L799" s="44"/>
    </row>
    <row r="800" spans="4:12" ht="15.75" customHeight="1" x14ac:dyDescent="0.25">
      <c r="D800" s="9"/>
      <c r="L800" s="44"/>
    </row>
    <row r="801" spans="4:12" ht="15.75" customHeight="1" x14ac:dyDescent="0.25">
      <c r="D801" s="9"/>
      <c r="L801" s="44"/>
    </row>
    <row r="802" spans="4:12" ht="15.75" customHeight="1" x14ac:dyDescent="0.25">
      <c r="D802" s="9"/>
      <c r="L802" s="44"/>
    </row>
    <row r="803" spans="4:12" ht="15.75" customHeight="1" x14ac:dyDescent="0.25">
      <c r="D803" s="9"/>
      <c r="L803" s="44"/>
    </row>
    <row r="804" spans="4:12" ht="15.75" customHeight="1" x14ac:dyDescent="0.25">
      <c r="D804" s="9"/>
      <c r="L804" s="44"/>
    </row>
    <row r="805" spans="4:12" ht="15.75" customHeight="1" x14ac:dyDescent="0.25">
      <c r="D805" s="9"/>
      <c r="L805" s="44"/>
    </row>
    <row r="806" spans="4:12" ht="15.75" customHeight="1" x14ac:dyDescent="0.25">
      <c r="D806" s="9"/>
      <c r="L806" s="44"/>
    </row>
    <row r="807" spans="4:12" ht="15.75" customHeight="1" x14ac:dyDescent="0.25">
      <c r="D807" s="9"/>
      <c r="L807" s="44"/>
    </row>
    <row r="808" spans="4:12" ht="15.75" customHeight="1" x14ac:dyDescent="0.25">
      <c r="D808" s="9"/>
      <c r="L808" s="44"/>
    </row>
    <row r="809" spans="4:12" ht="15.75" customHeight="1" x14ac:dyDescent="0.25">
      <c r="D809" s="9"/>
      <c r="L809" s="44"/>
    </row>
    <row r="810" spans="4:12" ht="15.75" customHeight="1" x14ac:dyDescent="0.25">
      <c r="D810" s="9"/>
      <c r="L810" s="44"/>
    </row>
    <row r="811" spans="4:12" ht="15.75" customHeight="1" x14ac:dyDescent="0.25">
      <c r="D811" s="9"/>
      <c r="L811" s="44"/>
    </row>
    <row r="812" spans="4:12" ht="15.75" customHeight="1" x14ac:dyDescent="0.25">
      <c r="D812" s="9"/>
      <c r="L812" s="44"/>
    </row>
    <row r="813" spans="4:12" ht="15.75" customHeight="1" x14ac:dyDescent="0.25">
      <c r="D813" s="9"/>
      <c r="L813" s="44"/>
    </row>
    <row r="814" spans="4:12" ht="15.75" customHeight="1" x14ac:dyDescent="0.25">
      <c r="D814" s="9"/>
      <c r="L814" s="44"/>
    </row>
    <row r="815" spans="4:12" ht="15.75" customHeight="1" x14ac:dyDescent="0.25">
      <c r="D815" s="9"/>
      <c r="L815" s="44"/>
    </row>
    <row r="816" spans="4:12" ht="15.75" customHeight="1" x14ac:dyDescent="0.25">
      <c r="D816" s="9"/>
      <c r="L816" s="44"/>
    </row>
    <row r="817" spans="4:12" ht="15.75" customHeight="1" x14ac:dyDescent="0.25">
      <c r="D817" s="9"/>
      <c r="L817" s="44"/>
    </row>
    <row r="818" spans="4:12" ht="15.75" customHeight="1" x14ac:dyDescent="0.25">
      <c r="D818" s="9"/>
      <c r="L818" s="44"/>
    </row>
    <row r="819" spans="4:12" ht="15.75" customHeight="1" x14ac:dyDescent="0.25">
      <c r="D819" s="9"/>
      <c r="L819" s="44"/>
    </row>
    <row r="820" spans="4:12" ht="15.75" customHeight="1" x14ac:dyDescent="0.25">
      <c r="D820" s="9"/>
      <c r="L820" s="44"/>
    </row>
    <row r="821" spans="4:12" ht="15.75" customHeight="1" x14ac:dyDescent="0.25">
      <c r="D821" s="9"/>
      <c r="L821" s="44"/>
    </row>
    <row r="822" spans="4:12" ht="15.75" customHeight="1" x14ac:dyDescent="0.25">
      <c r="D822" s="9"/>
      <c r="L822" s="44"/>
    </row>
    <row r="823" spans="4:12" ht="15.75" customHeight="1" x14ac:dyDescent="0.25">
      <c r="D823" s="9"/>
      <c r="L823" s="44"/>
    </row>
    <row r="824" spans="4:12" ht="15.75" customHeight="1" x14ac:dyDescent="0.25">
      <c r="D824" s="9"/>
      <c r="L824" s="44"/>
    </row>
    <row r="825" spans="4:12" ht="15.75" customHeight="1" x14ac:dyDescent="0.25">
      <c r="D825" s="9"/>
      <c r="L825" s="44"/>
    </row>
    <row r="826" spans="4:12" ht="15.75" customHeight="1" x14ac:dyDescent="0.25">
      <c r="D826" s="9"/>
      <c r="L826" s="44"/>
    </row>
    <row r="827" spans="4:12" ht="15.75" customHeight="1" x14ac:dyDescent="0.25">
      <c r="D827" s="9"/>
      <c r="L827" s="44"/>
    </row>
    <row r="828" spans="4:12" ht="15.75" customHeight="1" x14ac:dyDescent="0.25">
      <c r="D828" s="9"/>
      <c r="L828" s="44"/>
    </row>
    <row r="829" spans="4:12" ht="15.75" customHeight="1" x14ac:dyDescent="0.25">
      <c r="D829" s="9"/>
      <c r="L829" s="44"/>
    </row>
    <row r="830" spans="4:12" ht="15.75" customHeight="1" x14ac:dyDescent="0.25">
      <c r="D830" s="9"/>
      <c r="L830" s="44"/>
    </row>
    <row r="831" spans="4:12" ht="15.75" customHeight="1" x14ac:dyDescent="0.25">
      <c r="D831" s="9"/>
      <c r="L831" s="44"/>
    </row>
    <row r="832" spans="4:12" ht="15.75" customHeight="1" x14ac:dyDescent="0.25">
      <c r="D832" s="9"/>
      <c r="L832" s="44"/>
    </row>
    <row r="833" spans="4:12" ht="15.75" customHeight="1" x14ac:dyDescent="0.25">
      <c r="D833" s="9"/>
      <c r="L833" s="44"/>
    </row>
    <row r="834" spans="4:12" ht="15.75" customHeight="1" x14ac:dyDescent="0.25">
      <c r="D834" s="9"/>
      <c r="L834" s="44"/>
    </row>
    <row r="835" spans="4:12" ht="15.75" customHeight="1" x14ac:dyDescent="0.25">
      <c r="D835" s="9"/>
      <c r="L835" s="44"/>
    </row>
    <row r="836" spans="4:12" ht="15.75" customHeight="1" x14ac:dyDescent="0.25">
      <c r="D836" s="9"/>
      <c r="L836" s="44"/>
    </row>
    <row r="837" spans="4:12" ht="15.75" customHeight="1" x14ac:dyDescent="0.25">
      <c r="D837" s="9"/>
      <c r="L837" s="44"/>
    </row>
    <row r="838" spans="4:12" ht="15.75" customHeight="1" x14ac:dyDescent="0.25">
      <c r="D838" s="9"/>
      <c r="L838" s="44"/>
    </row>
    <row r="839" spans="4:12" ht="15.75" customHeight="1" x14ac:dyDescent="0.25">
      <c r="D839" s="9"/>
      <c r="L839" s="44"/>
    </row>
    <row r="840" spans="4:12" ht="15.75" customHeight="1" x14ac:dyDescent="0.25">
      <c r="D840" s="9"/>
      <c r="L840" s="44"/>
    </row>
    <row r="841" spans="4:12" ht="15.75" customHeight="1" x14ac:dyDescent="0.25">
      <c r="D841" s="9"/>
      <c r="L841" s="44"/>
    </row>
    <row r="842" spans="4:12" ht="15.75" customHeight="1" x14ac:dyDescent="0.25">
      <c r="D842" s="9"/>
      <c r="L842" s="44"/>
    </row>
    <row r="843" spans="4:12" ht="15.75" customHeight="1" x14ac:dyDescent="0.25">
      <c r="D843" s="9"/>
      <c r="L843" s="44"/>
    </row>
    <row r="844" spans="4:12" ht="15.75" customHeight="1" x14ac:dyDescent="0.25">
      <c r="D844" s="9"/>
      <c r="L844" s="44"/>
    </row>
    <row r="845" spans="4:12" ht="15.75" customHeight="1" x14ac:dyDescent="0.25">
      <c r="D845" s="9"/>
      <c r="L845" s="44"/>
    </row>
    <row r="846" spans="4:12" ht="15.75" customHeight="1" x14ac:dyDescent="0.25">
      <c r="D846" s="9"/>
      <c r="L846" s="44"/>
    </row>
    <row r="847" spans="4:12" ht="15.75" customHeight="1" x14ac:dyDescent="0.25">
      <c r="D847" s="9"/>
      <c r="L847" s="44"/>
    </row>
    <row r="848" spans="4:12" ht="15.75" customHeight="1" x14ac:dyDescent="0.25">
      <c r="D848" s="9"/>
      <c r="L848" s="44"/>
    </row>
    <row r="849" spans="4:12" ht="15.75" customHeight="1" x14ac:dyDescent="0.25">
      <c r="D849" s="9"/>
      <c r="L849" s="44"/>
    </row>
    <row r="850" spans="4:12" ht="15.75" customHeight="1" x14ac:dyDescent="0.25">
      <c r="D850" s="9"/>
      <c r="L850" s="44"/>
    </row>
    <row r="851" spans="4:12" ht="15.75" customHeight="1" x14ac:dyDescent="0.25">
      <c r="D851" s="9"/>
      <c r="L851" s="44"/>
    </row>
    <row r="852" spans="4:12" ht="15.75" customHeight="1" x14ac:dyDescent="0.25">
      <c r="D852" s="9"/>
      <c r="L852" s="44"/>
    </row>
    <row r="853" spans="4:12" ht="15.75" customHeight="1" x14ac:dyDescent="0.25">
      <c r="D853" s="9"/>
      <c r="L853" s="44"/>
    </row>
    <row r="854" spans="4:12" ht="15.75" customHeight="1" x14ac:dyDescent="0.25">
      <c r="D854" s="9"/>
      <c r="L854" s="44"/>
    </row>
    <row r="855" spans="4:12" ht="15.75" customHeight="1" x14ac:dyDescent="0.25">
      <c r="D855" s="9"/>
      <c r="L855" s="44"/>
    </row>
    <row r="856" spans="4:12" ht="15.75" customHeight="1" x14ac:dyDescent="0.25">
      <c r="D856" s="9"/>
      <c r="L856" s="44"/>
    </row>
    <row r="857" spans="4:12" ht="15.75" customHeight="1" x14ac:dyDescent="0.25">
      <c r="D857" s="9"/>
      <c r="L857" s="44"/>
    </row>
    <row r="858" spans="4:12" ht="15.75" customHeight="1" x14ac:dyDescent="0.25">
      <c r="D858" s="9"/>
      <c r="L858" s="44"/>
    </row>
    <row r="859" spans="4:12" ht="15.75" customHeight="1" x14ac:dyDescent="0.25">
      <c r="D859" s="9"/>
      <c r="L859" s="44"/>
    </row>
    <row r="860" spans="4:12" ht="15.75" customHeight="1" x14ac:dyDescent="0.25">
      <c r="D860" s="9"/>
      <c r="L860" s="44"/>
    </row>
    <row r="861" spans="4:12" ht="15.75" customHeight="1" x14ac:dyDescent="0.25">
      <c r="D861" s="9"/>
      <c r="L861" s="44"/>
    </row>
    <row r="862" spans="4:12" ht="15.75" customHeight="1" x14ac:dyDescent="0.25">
      <c r="D862" s="9"/>
      <c r="L862" s="44"/>
    </row>
    <row r="863" spans="4:12" ht="15.75" customHeight="1" x14ac:dyDescent="0.25">
      <c r="D863" s="9"/>
      <c r="L863" s="44"/>
    </row>
    <row r="864" spans="4:12" ht="15.75" customHeight="1" x14ac:dyDescent="0.25">
      <c r="D864" s="9"/>
      <c r="L864" s="44"/>
    </row>
    <row r="865" spans="4:12" ht="15.75" customHeight="1" x14ac:dyDescent="0.25">
      <c r="D865" s="9"/>
      <c r="L865" s="44"/>
    </row>
    <row r="866" spans="4:12" ht="15.75" customHeight="1" x14ac:dyDescent="0.25">
      <c r="D866" s="9"/>
      <c r="L866" s="44"/>
    </row>
    <row r="867" spans="4:12" ht="15.75" customHeight="1" x14ac:dyDescent="0.25">
      <c r="D867" s="9"/>
      <c r="L867" s="44"/>
    </row>
    <row r="868" spans="4:12" ht="15.75" customHeight="1" x14ac:dyDescent="0.25">
      <c r="D868" s="9"/>
      <c r="L868" s="44"/>
    </row>
    <row r="869" spans="4:12" ht="15.75" customHeight="1" x14ac:dyDescent="0.25">
      <c r="D869" s="9"/>
      <c r="L869" s="44"/>
    </row>
    <row r="870" spans="4:12" ht="15.75" customHeight="1" x14ac:dyDescent="0.25">
      <c r="D870" s="9"/>
      <c r="L870" s="44"/>
    </row>
    <row r="871" spans="4:12" ht="15.75" customHeight="1" x14ac:dyDescent="0.25">
      <c r="D871" s="9"/>
      <c r="L871" s="44"/>
    </row>
    <row r="872" spans="4:12" ht="15.75" customHeight="1" x14ac:dyDescent="0.25">
      <c r="D872" s="9"/>
      <c r="L872" s="44"/>
    </row>
    <row r="873" spans="4:12" ht="15.75" customHeight="1" x14ac:dyDescent="0.25">
      <c r="D873" s="9"/>
      <c r="L873" s="44"/>
    </row>
    <row r="874" spans="4:12" ht="15.75" customHeight="1" x14ac:dyDescent="0.25">
      <c r="D874" s="9"/>
      <c r="L874" s="44"/>
    </row>
    <row r="875" spans="4:12" ht="15.75" customHeight="1" x14ac:dyDescent="0.25">
      <c r="D875" s="9"/>
      <c r="L875" s="44"/>
    </row>
    <row r="876" spans="4:12" ht="15.75" customHeight="1" x14ac:dyDescent="0.25">
      <c r="D876" s="9"/>
      <c r="L876" s="44"/>
    </row>
    <row r="877" spans="4:12" ht="15.75" customHeight="1" x14ac:dyDescent="0.25">
      <c r="D877" s="9"/>
      <c r="L877" s="44"/>
    </row>
    <row r="878" spans="4:12" ht="15.75" customHeight="1" x14ac:dyDescent="0.25">
      <c r="D878" s="9"/>
      <c r="L878" s="44"/>
    </row>
    <row r="879" spans="4:12" ht="15.75" customHeight="1" x14ac:dyDescent="0.25">
      <c r="D879" s="9"/>
      <c r="L879" s="44"/>
    </row>
    <row r="880" spans="4:12" ht="15.75" customHeight="1" x14ac:dyDescent="0.25">
      <c r="D880" s="9"/>
      <c r="L880" s="44"/>
    </row>
    <row r="881" spans="4:12" ht="15.75" customHeight="1" x14ac:dyDescent="0.25">
      <c r="D881" s="9"/>
      <c r="L881" s="44"/>
    </row>
    <row r="882" spans="4:12" ht="15.75" customHeight="1" x14ac:dyDescent="0.25">
      <c r="D882" s="9"/>
      <c r="L882" s="44"/>
    </row>
    <row r="883" spans="4:12" ht="15.75" customHeight="1" x14ac:dyDescent="0.25">
      <c r="D883" s="9"/>
      <c r="L883" s="44"/>
    </row>
    <row r="884" spans="4:12" ht="15.75" customHeight="1" x14ac:dyDescent="0.25">
      <c r="D884" s="9"/>
      <c r="L884" s="44"/>
    </row>
    <row r="885" spans="4:12" ht="15.75" customHeight="1" x14ac:dyDescent="0.25">
      <c r="D885" s="9"/>
      <c r="L885" s="44"/>
    </row>
    <row r="886" spans="4:12" ht="15.75" customHeight="1" x14ac:dyDescent="0.25">
      <c r="D886" s="9"/>
      <c r="L886" s="44"/>
    </row>
    <row r="887" spans="4:12" ht="15.75" customHeight="1" x14ac:dyDescent="0.25">
      <c r="D887" s="9"/>
      <c r="L887" s="44"/>
    </row>
    <row r="888" spans="4:12" ht="15.75" customHeight="1" x14ac:dyDescent="0.25">
      <c r="D888" s="9"/>
      <c r="L888" s="44"/>
    </row>
    <row r="889" spans="4:12" ht="15.75" customHeight="1" x14ac:dyDescent="0.25">
      <c r="D889" s="9"/>
      <c r="L889" s="44"/>
    </row>
    <row r="890" spans="4:12" ht="15.75" customHeight="1" x14ac:dyDescent="0.25">
      <c r="D890" s="9"/>
      <c r="L890" s="44"/>
    </row>
    <row r="891" spans="4:12" ht="15.75" customHeight="1" x14ac:dyDescent="0.25">
      <c r="D891" s="9"/>
      <c r="L891" s="44"/>
    </row>
    <row r="892" spans="4:12" ht="15.75" customHeight="1" x14ac:dyDescent="0.25">
      <c r="D892" s="9"/>
      <c r="L892" s="44"/>
    </row>
    <row r="893" spans="4:12" ht="15.75" customHeight="1" x14ac:dyDescent="0.25">
      <c r="D893" s="9"/>
      <c r="L893" s="44"/>
    </row>
    <row r="894" spans="4:12" ht="15.75" customHeight="1" x14ac:dyDescent="0.25">
      <c r="D894" s="9"/>
      <c r="L894" s="44"/>
    </row>
    <row r="895" spans="4:12" ht="15.75" customHeight="1" x14ac:dyDescent="0.25">
      <c r="D895" s="9"/>
      <c r="L895" s="44"/>
    </row>
    <row r="896" spans="4:12" ht="15.75" customHeight="1" x14ac:dyDescent="0.25">
      <c r="D896" s="9"/>
      <c r="L896" s="44"/>
    </row>
    <row r="897" spans="4:12" ht="15.75" customHeight="1" x14ac:dyDescent="0.25">
      <c r="D897" s="9"/>
      <c r="L897" s="44"/>
    </row>
    <row r="898" spans="4:12" ht="15.75" customHeight="1" x14ac:dyDescent="0.25">
      <c r="D898" s="9"/>
      <c r="L898" s="44"/>
    </row>
    <row r="899" spans="4:12" ht="15.75" customHeight="1" x14ac:dyDescent="0.25">
      <c r="D899" s="9"/>
      <c r="L899" s="44"/>
    </row>
    <row r="900" spans="4:12" ht="15.75" customHeight="1" x14ac:dyDescent="0.25">
      <c r="D900" s="9"/>
      <c r="L900" s="44"/>
    </row>
    <row r="901" spans="4:12" ht="15.75" customHeight="1" x14ac:dyDescent="0.25">
      <c r="D901" s="9"/>
      <c r="L901" s="44"/>
    </row>
    <row r="902" spans="4:12" ht="15.75" customHeight="1" x14ac:dyDescent="0.25">
      <c r="D902" s="9"/>
      <c r="L902" s="44"/>
    </row>
    <row r="903" spans="4:12" ht="15.75" customHeight="1" x14ac:dyDescent="0.25">
      <c r="D903" s="9"/>
      <c r="L903" s="44"/>
    </row>
    <row r="904" spans="4:12" ht="15.75" customHeight="1" x14ac:dyDescent="0.25">
      <c r="D904" s="9"/>
      <c r="L904" s="44"/>
    </row>
    <row r="905" spans="4:12" ht="15.75" customHeight="1" x14ac:dyDescent="0.25">
      <c r="D905" s="9"/>
      <c r="L905" s="44"/>
    </row>
    <row r="906" spans="4:12" ht="15.75" customHeight="1" x14ac:dyDescent="0.25">
      <c r="D906" s="9"/>
      <c r="L906" s="44"/>
    </row>
    <row r="907" spans="4:12" ht="15.75" customHeight="1" x14ac:dyDescent="0.25">
      <c r="D907" s="9"/>
      <c r="L907" s="44"/>
    </row>
    <row r="908" spans="4:12" ht="15.75" customHeight="1" x14ac:dyDescent="0.25">
      <c r="D908" s="9"/>
      <c r="L908" s="44"/>
    </row>
    <row r="909" spans="4:12" ht="15.75" customHeight="1" x14ac:dyDescent="0.25">
      <c r="D909" s="9"/>
      <c r="L909" s="44"/>
    </row>
    <row r="910" spans="4:12" ht="15.75" customHeight="1" x14ac:dyDescent="0.25">
      <c r="D910" s="9"/>
      <c r="L910" s="44"/>
    </row>
    <row r="911" spans="4:12" ht="15.75" customHeight="1" x14ac:dyDescent="0.25">
      <c r="D911" s="9"/>
      <c r="L911" s="44"/>
    </row>
    <row r="912" spans="4:12" ht="15.75" customHeight="1" x14ac:dyDescent="0.25">
      <c r="D912" s="9"/>
      <c r="L912" s="44"/>
    </row>
    <row r="913" spans="4:12" ht="15.75" customHeight="1" x14ac:dyDescent="0.25">
      <c r="D913" s="9"/>
      <c r="L913" s="44"/>
    </row>
    <row r="914" spans="4:12" ht="15.75" customHeight="1" x14ac:dyDescent="0.25">
      <c r="D914" s="9"/>
      <c r="L914" s="44"/>
    </row>
    <row r="915" spans="4:12" ht="15.75" customHeight="1" x14ac:dyDescent="0.25">
      <c r="D915" s="9"/>
      <c r="L915" s="44"/>
    </row>
    <row r="916" spans="4:12" ht="15.75" customHeight="1" x14ac:dyDescent="0.25">
      <c r="D916" s="9"/>
      <c r="L916" s="44"/>
    </row>
    <row r="917" spans="4:12" ht="15.75" customHeight="1" x14ac:dyDescent="0.25">
      <c r="D917" s="9"/>
      <c r="L917" s="44"/>
    </row>
    <row r="918" spans="4:12" ht="15.75" customHeight="1" x14ac:dyDescent="0.25">
      <c r="D918" s="9"/>
      <c r="L918" s="44"/>
    </row>
    <row r="919" spans="4:12" ht="15.75" customHeight="1" x14ac:dyDescent="0.25">
      <c r="D919" s="9"/>
      <c r="L919" s="44"/>
    </row>
    <row r="920" spans="4:12" ht="15.75" customHeight="1" x14ac:dyDescent="0.25">
      <c r="D920" s="9"/>
      <c r="L920" s="44"/>
    </row>
    <row r="921" spans="4:12" ht="15.75" customHeight="1" x14ac:dyDescent="0.25">
      <c r="D921" s="9"/>
      <c r="L921" s="44"/>
    </row>
    <row r="922" spans="4:12" ht="15.75" customHeight="1" x14ac:dyDescent="0.25">
      <c r="D922" s="9"/>
      <c r="L922" s="44"/>
    </row>
    <row r="923" spans="4:12" ht="15.75" customHeight="1" x14ac:dyDescent="0.25">
      <c r="D923" s="9"/>
      <c r="L923" s="44"/>
    </row>
    <row r="924" spans="4:12" ht="15.75" customHeight="1" x14ac:dyDescent="0.25">
      <c r="D924" s="9"/>
      <c r="L924" s="44"/>
    </row>
    <row r="925" spans="4:12" ht="15.75" customHeight="1" x14ac:dyDescent="0.25">
      <c r="D925" s="9"/>
      <c r="L925" s="44"/>
    </row>
    <row r="926" spans="4:12" ht="15.75" customHeight="1" x14ac:dyDescent="0.25">
      <c r="D926" s="9"/>
      <c r="L926" s="44"/>
    </row>
    <row r="927" spans="4:12" ht="15.75" customHeight="1" x14ac:dyDescent="0.25">
      <c r="D927" s="9"/>
      <c r="L927" s="44"/>
    </row>
    <row r="928" spans="4:12" ht="15.75" customHeight="1" x14ac:dyDescent="0.25">
      <c r="D928" s="9"/>
      <c r="L928" s="44"/>
    </row>
    <row r="929" spans="4:12" ht="15.75" customHeight="1" x14ac:dyDescent="0.25">
      <c r="D929" s="9"/>
      <c r="L929" s="44"/>
    </row>
    <row r="930" spans="4:12" ht="15.75" customHeight="1" x14ac:dyDescent="0.25">
      <c r="D930" s="9"/>
      <c r="L930" s="44"/>
    </row>
    <row r="931" spans="4:12" ht="15.75" customHeight="1" x14ac:dyDescent="0.25">
      <c r="D931" s="9"/>
      <c r="L931" s="44"/>
    </row>
    <row r="932" spans="4:12" ht="15.75" customHeight="1" x14ac:dyDescent="0.25">
      <c r="D932" s="9"/>
      <c r="L932" s="44"/>
    </row>
    <row r="933" spans="4:12" ht="15.75" customHeight="1" x14ac:dyDescent="0.25">
      <c r="D933" s="9"/>
      <c r="L933" s="44"/>
    </row>
    <row r="934" spans="4:12" ht="15.75" customHeight="1" x14ac:dyDescent="0.25">
      <c r="D934" s="9"/>
      <c r="L934" s="44"/>
    </row>
    <row r="935" spans="4:12" ht="15.75" customHeight="1" x14ac:dyDescent="0.25">
      <c r="D935" s="9"/>
      <c r="L935" s="44"/>
    </row>
    <row r="936" spans="4:12" ht="15.75" customHeight="1" x14ac:dyDescent="0.25">
      <c r="D936" s="9"/>
      <c r="L936" s="44"/>
    </row>
    <row r="937" spans="4:12" ht="15.75" customHeight="1" x14ac:dyDescent="0.25">
      <c r="D937" s="9"/>
      <c r="L937" s="44"/>
    </row>
    <row r="938" spans="4:12" ht="15.75" customHeight="1" x14ac:dyDescent="0.25">
      <c r="D938" s="9"/>
      <c r="L938" s="44"/>
    </row>
    <row r="939" spans="4:12" ht="15.75" customHeight="1" x14ac:dyDescent="0.25">
      <c r="D939" s="9"/>
      <c r="L939" s="44"/>
    </row>
    <row r="940" spans="4:12" ht="15.75" customHeight="1" x14ac:dyDescent="0.25">
      <c r="D940" s="9"/>
      <c r="L940" s="44"/>
    </row>
    <row r="941" spans="4:12" ht="15.75" customHeight="1" x14ac:dyDescent="0.25">
      <c r="D941" s="9"/>
      <c r="L941" s="44"/>
    </row>
    <row r="942" spans="4:12" ht="15.75" customHeight="1" x14ac:dyDescent="0.25">
      <c r="D942" s="9"/>
      <c r="L942" s="44"/>
    </row>
    <row r="943" spans="4:12" ht="15.75" customHeight="1" x14ac:dyDescent="0.25">
      <c r="D943" s="9"/>
      <c r="L943" s="44"/>
    </row>
    <row r="944" spans="4:12" ht="15.75" customHeight="1" x14ac:dyDescent="0.25">
      <c r="D944" s="9"/>
      <c r="L944" s="44"/>
    </row>
    <row r="945" spans="4:12" ht="15.75" customHeight="1" x14ac:dyDescent="0.25">
      <c r="D945" s="9"/>
      <c r="L945" s="44"/>
    </row>
    <row r="946" spans="4:12" ht="15.75" customHeight="1" x14ac:dyDescent="0.25">
      <c r="D946" s="9"/>
      <c r="L946" s="44"/>
    </row>
    <row r="947" spans="4:12" ht="15.75" customHeight="1" x14ac:dyDescent="0.25">
      <c r="D947" s="9"/>
      <c r="L947" s="44"/>
    </row>
    <row r="948" spans="4:12" ht="15.75" customHeight="1" x14ac:dyDescent="0.25">
      <c r="D948" s="9"/>
      <c r="L948" s="44"/>
    </row>
    <row r="949" spans="4:12" ht="15.75" customHeight="1" x14ac:dyDescent="0.25">
      <c r="D949" s="9"/>
      <c r="L949" s="44"/>
    </row>
    <row r="950" spans="4:12" ht="15.75" customHeight="1" x14ac:dyDescent="0.25">
      <c r="D950" s="9"/>
      <c r="L950" s="44"/>
    </row>
    <row r="951" spans="4:12" ht="15.75" customHeight="1" x14ac:dyDescent="0.25">
      <c r="D951" s="9"/>
      <c r="L951" s="44"/>
    </row>
    <row r="952" spans="4:12" ht="15.75" customHeight="1" x14ac:dyDescent="0.25">
      <c r="D952" s="9"/>
      <c r="L952" s="44"/>
    </row>
    <row r="953" spans="4:12" ht="15.75" customHeight="1" x14ac:dyDescent="0.25">
      <c r="D953" s="9"/>
      <c r="L953" s="44"/>
    </row>
    <row r="954" spans="4:12" ht="15.75" customHeight="1" x14ac:dyDescent="0.25">
      <c r="D954" s="9"/>
      <c r="L954" s="44"/>
    </row>
    <row r="955" spans="4:12" ht="15.75" customHeight="1" x14ac:dyDescent="0.25">
      <c r="D955" s="9"/>
      <c r="L955" s="44"/>
    </row>
    <row r="956" spans="4:12" ht="15.75" customHeight="1" x14ac:dyDescent="0.25">
      <c r="D956" s="9"/>
      <c r="L956" s="44"/>
    </row>
    <row r="957" spans="4:12" ht="15.75" customHeight="1" x14ac:dyDescent="0.25">
      <c r="D957" s="9"/>
      <c r="L957" s="44"/>
    </row>
    <row r="958" spans="4:12" ht="15.75" customHeight="1" x14ac:dyDescent="0.25">
      <c r="D958" s="9"/>
      <c r="L958" s="44"/>
    </row>
    <row r="959" spans="4:12" ht="15.75" customHeight="1" x14ac:dyDescent="0.25">
      <c r="D959" s="9"/>
      <c r="L959" s="44"/>
    </row>
    <row r="960" spans="4:12" ht="15.75" customHeight="1" x14ac:dyDescent="0.25">
      <c r="D960" s="9"/>
      <c r="L960" s="44"/>
    </row>
    <row r="961" spans="4:12" ht="15.75" customHeight="1" x14ac:dyDescent="0.25">
      <c r="D961" s="9"/>
      <c r="L961" s="44"/>
    </row>
    <row r="962" spans="4:12" ht="15.75" customHeight="1" x14ac:dyDescent="0.25">
      <c r="D962" s="9"/>
      <c r="L962" s="44"/>
    </row>
    <row r="963" spans="4:12" ht="15.75" customHeight="1" x14ac:dyDescent="0.25">
      <c r="D963" s="9"/>
      <c r="L963" s="44"/>
    </row>
    <row r="964" spans="4:12" ht="15.75" customHeight="1" x14ac:dyDescent="0.25">
      <c r="D964" s="9"/>
      <c r="L964" s="44"/>
    </row>
    <row r="965" spans="4:12" ht="15.75" customHeight="1" x14ac:dyDescent="0.25">
      <c r="D965" s="9"/>
      <c r="L965" s="44"/>
    </row>
    <row r="966" spans="4:12" ht="15.75" customHeight="1" x14ac:dyDescent="0.25">
      <c r="D966" s="9"/>
      <c r="L966" s="44"/>
    </row>
    <row r="967" spans="4:12" ht="15.75" customHeight="1" x14ac:dyDescent="0.25">
      <c r="D967" s="9"/>
      <c r="L967" s="44"/>
    </row>
    <row r="968" spans="4:12" ht="15.75" customHeight="1" x14ac:dyDescent="0.25">
      <c r="D968" s="9"/>
      <c r="L968" s="44"/>
    </row>
    <row r="969" spans="4:12" ht="15.75" customHeight="1" x14ac:dyDescent="0.25">
      <c r="D969" s="9"/>
      <c r="L969" s="44"/>
    </row>
    <row r="970" spans="4:12" ht="15.75" customHeight="1" x14ac:dyDescent="0.25">
      <c r="D970" s="9"/>
      <c r="L970" s="44"/>
    </row>
    <row r="971" spans="4:12" ht="15.75" customHeight="1" x14ac:dyDescent="0.25">
      <c r="D971" s="9"/>
      <c r="L971" s="44"/>
    </row>
    <row r="972" spans="4:12" ht="15.75" customHeight="1" x14ac:dyDescent="0.25">
      <c r="D972" s="9"/>
      <c r="L972" s="44"/>
    </row>
    <row r="973" spans="4:12" ht="15.75" customHeight="1" x14ac:dyDescent="0.25">
      <c r="D973" s="9"/>
      <c r="L973" s="44"/>
    </row>
    <row r="974" spans="4:12" ht="15.75" customHeight="1" x14ac:dyDescent="0.25">
      <c r="D974" s="9"/>
      <c r="L974" s="44"/>
    </row>
    <row r="975" spans="4:12" ht="15.75" customHeight="1" x14ac:dyDescent="0.25">
      <c r="D975" s="9"/>
      <c r="L975" s="44"/>
    </row>
    <row r="976" spans="4:12" ht="15.75" customHeight="1" x14ac:dyDescent="0.25">
      <c r="D976" s="9"/>
      <c r="L976" s="44"/>
    </row>
    <row r="977" spans="4:12" ht="15.75" customHeight="1" x14ac:dyDescent="0.25">
      <c r="D977" s="9"/>
      <c r="L977" s="44"/>
    </row>
    <row r="978" spans="4:12" ht="15.75" customHeight="1" x14ac:dyDescent="0.25">
      <c r="D978" s="9"/>
      <c r="L978" s="44"/>
    </row>
    <row r="979" spans="4:12" ht="15.75" customHeight="1" x14ac:dyDescent="0.25">
      <c r="D979" s="9"/>
      <c r="L979" s="44"/>
    </row>
    <row r="980" spans="4:12" ht="15.75" customHeight="1" x14ac:dyDescent="0.25">
      <c r="D980" s="9"/>
      <c r="L980" s="44"/>
    </row>
    <row r="981" spans="4:12" ht="15.75" customHeight="1" x14ac:dyDescent="0.25">
      <c r="D981" s="9"/>
      <c r="L981" s="44"/>
    </row>
    <row r="982" spans="4:12" ht="15.75" customHeight="1" x14ac:dyDescent="0.25">
      <c r="D982" s="9"/>
      <c r="L982" s="44"/>
    </row>
    <row r="983" spans="4:12" ht="15.75" customHeight="1" x14ac:dyDescent="0.25">
      <c r="D983" s="9"/>
      <c r="L983" s="44"/>
    </row>
    <row r="984" spans="4:12" ht="15.75" customHeight="1" x14ac:dyDescent="0.25">
      <c r="D984" s="9"/>
      <c r="L984" s="44"/>
    </row>
    <row r="985" spans="4:12" ht="15.75" customHeight="1" x14ac:dyDescent="0.25">
      <c r="D985" s="9"/>
      <c r="L985" s="44"/>
    </row>
    <row r="986" spans="4:12" ht="15.75" customHeight="1" x14ac:dyDescent="0.25">
      <c r="D986" s="9"/>
      <c r="L986" s="44"/>
    </row>
    <row r="987" spans="4:12" ht="15.75" customHeight="1" x14ac:dyDescent="0.25">
      <c r="D987" s="9"/>
      <c r="L987" s="44"/>
    </row>
    <row r="988" spans="4:12" ht="15.75" customHeight="1" x14ac:dyDescent="0.25">
      <c r="D988" s="9"/>
      <c r="L988" s="44"/>
    </row>
    <row r="989" spans="4:12" ht="15.75" customHeight="1" x14ac:dyDescent="0.25">
      <c r="D989" s="9"/>
      <c r="L989" s="44"/>
    </row>
    <row r="990" spans="4:12" ht="15.75" customHeight="1" x14ac:dyDescent="0.25">
      <c r="D990" s="9"/>
      <c r="L990" s="44"/>
    </row>
    <row r="991" spans="4:12" ht="15.75" customHeight="1" x14ac:dyDescent="0.25">
      <c r="D991" s="9"/>
      <c r="L991" s="44"/>
    </row>
    <row r="992" spans="4:12" ht="15.75" customHeight="1" x14ac:dyDescent="0.25">
      <c r="D992" s="9"/>
      <c r="L992" s="44"/>
    </row>
    <row r="993" spans="4:12" ht="15.75" customHeight="1" x14ac:dyDescent="0.25">
      <c r="D993" s="9"/>
      <c r="L993" s="44"/>
    </row>
    <row r="994" spans="4:12" ht="15.75" customHeight="1" x14ac:dyDescent="0.25">
      <c r="D994" s="9"/>
      <c r="L994" s="44"/>
    </row>
    <row r="995" spans="4:12" ht="15.75" customHeight="1" x14ac:dyDescent="0.25">
      <c r="D995" s="9"/>
      <c r="L995" s="44"/>
    </row>
    <row r="996" spans="4:12" ht="15.75" customHeight="1" x14ac:dyDescent="0.25">
      <c r="D996" s="9"/>
      <c r="L996" s="44"/>
    </row>
    <row r="997" spans="4:12" ht="15.75" customHeight="1" x14ac:dyDescent="0.25">
      <c r="D997" s="9"/>
      <c r="L997" s="44"/>
    </row>
    <row r="998" spans="4:12" ht="15.75" customHeight="1" x14ac:dyDescent="0.25">
      <c r="D998" s="9"/>
      <c r="L998" s="44"/>
    </row>
    <row r="999" spans="4:12" ht="15.75" customHeight="1" x14ac:dyDescent="0.25">
      <c r="D999" s="9"/>
      <c r="L999" s="44"/>
    </row>
    <row r="1000" spans="4:12" ht="15.75" customHeight="1" x14ac:dyDescent="0.25">
      <c r="D1000" s="9"/>
      <c r="L1000" s="44"/>
    </row>
  </sheetData>
  <pageMargins left="0.7" right="0.7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292A5-A57F-4147-8F5B-87F9DEE9695B}">
  <dimension ref="A1:BJ971"/>
  <sheetViews>
    <sheetView tabSelected="1" topLeftCell="A4" zoomScaleNormal="100" workbookViewId="0">
      <selection activeCell="BF27" sqref="BF27"/>
    </sheetView>
  </sheetViews>
  <sheetFormatPr defaultColWidth="12.625" defaultRowHeight="15" customHeight="1" x14ac:dyDescent="0.2"/>
  <cols>
    <col min="1" max="1" width="3.875" style="75" customWidth="1"/>
    <col min="2" max="2" width="4.375" style="75" customWidth="1"/>
    <col min="3" max="3" width="3.875" style="75" customWidth="1"/>
    <col min="4" max="4" width="16.75" style="75" customWidth="1"/>
    <col min="5" max="5" width="3.75" style="75" customWidth="1"/>
    <col min="6" max="6" width="17.125" style="75" customWidth="1"/>
    <col min="7" max="7" width="5.125" style="75" customWidth="1"/>
    <col min="8" max="8" width="2.25" style="75" customWidth="1"/>
    <col min="9" max="9" width="5.125" style="75" customWidth="1"/>
    <col min="10" max="10" width="3.625" style="75" customWidth="1"/>
    <col min="11" max="11" width="4.375" style="75" customWidth="1"/>
    <col min="12" max="12" width="4.875" style="75" customWidth="1"/>
    <col min="13" max="13" width="5.625" style="75" customWidth="1"/>
    <col min="14" max="14" width="3.75" style="75" hidden="1" customWidth="1"/>
    <col min="15" max="54" width="3.25" style="75" hidden="1" customWidth="1"/>
    <col min="55" max="55" width="3.5" style="75" hidden="1" customWidth="1"/>
    <col min="56" max="56" width="9.875" style="75" hidden="1" customWidth="1"/>
    <col min="57" max="57" width="3.25" style="75" hidden="1" customWidth="1"/>
    <col min="58" max="58" width="45.375" style="75" customWidth="1"/>
    <col min="59" max="59" width="1.25" style="75" customWidth="1"/>
    <col min="60" max="60" width="44.75" style="75" customWidth="1"/>
    <col min="61" max="16384" width="12.625" style="75"/>
  </cols>
  <sheetData>
    <row r="1" spans="1:60" ht="99.75" customHeight="1" thickBot="1" x14ac:dyDescent="0.25">
      <c r="A1" s="69" t="s">
        <v>0</v>
      </c>
      <c r="B1" s="69" t="s">
        <v>1</v>
      </c>
      <c r="C1" s="70"/>
      <c r="D1" s="68" t="s">
        <v>2</v>
      </c>
      <c r="E1" s="68"/>
      <c r="F1" s="68" t="s">
        <v>3</v>
      </c>
      <c r="G1" s="70"/>
      <c r="H1" s="70"/>
      <c r="I1" s="71"/>
      <c r="J1" s="70"/>
      <c r="K1" s="69" t="s">
        <v>4</v>
      </c>
      <c r="L1" s="69" t="s">
        <v>5</v>
      </c>
      <c r="M1" s="69" t="s">
        <v>6</v>
      </c>
      <c r="N1" s="70"/>
      <c r="O1" s="72">
        <v>1</v>
      </c>
      <c r="P1" s="73" t="str">
        <f>VLOOKUP(O1,'Databáze 2.liga'!$A$3:$B$10,2,FALSE)</f>
        <v>Stará Říše</v>
      </c>
      <c r="Q1" s="72"/>
      <c r="R1" s="72"/>
      <c r="S1" s="72"/>
      <c r="T1" s="72">
        <v>2</v>
      </c>
      <c r="U1" s="73" t="str">
        <f>VLOOKUP(T1,'Databáze 2.liga'!$A$3:$B$10,2,FALSE)</f>
        <v>Třebětice</v>
      </c>
      <c r="V1" s="74"/>
      <c r="W1" s="74"/>
      <c r="X1" s="74"/>
      <c r="Y1" s="72">
        <v>3</v>
      </c>
      <c r="Z1" s="73" t="str">
        <f>VLOOKUP(Y1,'Databáze 2.liga'!$A$3:$B$10,2,FALSE)</f>
        <v>HC Jindřichovice</v>
      </c>
      <c r="AA1" s="74"/>
      <c r="AB1" s="74"/>
      <c r="AC1" s="74"/>
      <c r="AD1" s="72">
        <v>4</v>
      </c>
      <c r="AE1" s="73" t="str">
        <f>VLOOKUP(AD1,'Databáze 2.liga'!$A$3:$B$10,2,FALSE)</f>
        <v>Uvidíme</v>
      </c>
      <c r="AF1" s="74"/>
      <c r="AG1" s="74"/>
      <c r="AH1" s="74"/>
      <c r="AI1" s="72">
        <v>5</v>
      </c>
      <c r="AJ1" s="73" t="str">
        <f>VLOOKUP(AI1,'Databáze 2.liga'!$A$3:$B$10,2,FALSE)</f>
        <v>Hříšice</v>
      </c>
      <c r="AK1" s="74"/>
      <c r="AL1" s="74"/>
      <c r="AM1" s="74"/>
      <c r="AN1" s="72">
        <v>6</v>
      </c>
      <c r="AO1" s="73" t="str">
        <f>VLOOKUP(AN1,'Databáze 2.liga'!$A$3:$B$10,2,FALSE)</f>
        <v>Třeštice B</v>
      </c>
      <c r="AP1" s="74"/>
      <c r="AQ1" s="74"/>
      <c r="AR1" s="74"/>
      <c r="AS1" s="72">
        <v>7</v>
      </c>
      <c r="AT1" s="73" t="str">
        <f>VLOOKUP(AS1,'Databáze 2.liga'!$A$3:$B$10,2,FALSE)</f>
        <v>Červený Hrádek</v>
      </c>
      <c r="AU1" s="74"/>
      <c r="AV1" s="74"/>
      <c r="AW1" s="74"/>
      <c r="AX1" s="72">
        <v>8</v>
      </c>
      <c r="AY1" s="73" t="str">
        <f>VLOOKUP(AX1,'Databáze 2.liga'!$A$3:$B$10,2,FALSE)</f>
        <v>HC Vlci</v>
      </c>
      <c r="AZ1" s="74"/>
      <c r="BA1" s="74"/>
      <c r="BB1" s="74"/>
      <c r="BC1" s="74"/>
      <c r="BD1" s="74"/>
      <c r="BE1" s="74"/>
      <c r="BF1" s="143" t="s">
        <v>43</v>
      </c>
      <c r="BG1" s="143"/>
      <c r="BH1" s="143" t="s">
        <v>44</v>
      </c>
    </row>
    <row r="2" spans="1:60" x14ac:dyDescent="0.2">
      <c r="E2" s="76"/>
      <c r="I2" s="77"/>
      <c r="K2" s="76"/>
      <c r="L2" s="76"/>
      <c r="O2" s="78" t="s">
        <v>7</v>
      </c>
      <c r="P2" s="79" t="s">
        <v>8</v>
      </c>
      <c r="Q2" s="79" t="s">
        <v>9</v>
      </c>
      <c r="R2" s="79" t="s">
        <v>10</v>
      </c>
      <c r="S2" s="80" t="s">
        <v>11</v>
      </c>
      <c r="T2" s="78" t="s">
        <v>7</v>
      </c>
      <c r="U2" s="79" t="s">
        <v>8</v>
      </c>
      <c r="V2" s="79" t="s">
        <v>9</v>
      </c>
      <c r="W2" s="79" t="s">
        <v>10</v>
      </c>
      <c r="X2" s="80" t="s">
        <v>11</v>
      </c>
      <c r="Y2" s="78" t="s">
        <v>7</v>
      </c>
      <c r="Z2" s="79" t="s">
        <v>8</v>
      </c>
      <c r="AA2" s="79" t="s">
        <v>9</v>
      </c>
      <c r="AB2" s="79" t="s">
        <v>10</v>
      </c>
      <c r="AC2" s="80" t="s">
        <v>11</v>
      </c>
      <c r="AD2" s="78" t="s">
        <v>7</v>
      </c>
      <c r="AE2" s="79" t="s">
        <v>8</v>
      </c>
      <c r="AF2" s="79" t="s">
        <v>9</v>
      </c>
      <c r="AG2" s="79" t="s">
        <v>10</v>
      </c>
      <c r="AH2" s="80" t="s">
        <v>11</v>
      </c>
      <c r="AI2" s="78" t="s">
        <v>7</v>
      </c>
      <c r="AJ2" s="79" t="s">
        <v>8</v>
      </c>
      <c r="AK2" s="79" t="s">
        <v>9</v>
      </c>
      <c r="AL2" s="79" t="s">
        <v>10</v>
      </c>
      <c r="AM2" s="80" t="s">
        <v>11</v>
      </c>
      <c r="AN2" s="78" t="s">
        <v>7</v>
      </c>
      <c r="AO2" s="79" t="s">
        <v>8</v>
      </c>
      <c r="AP2" s="79" t="s">
        <v>9</v>
      </c>
      <c r="AQ2" s="79" t="s">
        <v>10</v>
      </c>
      <c r="AR2" s="80" t="s">
        <v>11</v>
      </c>
      <c r="AS2" s="78" t="s">
        <v>7</v>
      </c>
      <c r="AT2" s="79" t="s">
        <v>8</v>
      </c>
      <c r="AU2" s="79" t="s">
        <v>9</v>
      </c>
      <c r="AV2" s="79" t="s">
        <v>10</v>
      </c>
      <c r="AW2" s="80" t="s">
        <v>11</v>
      </c>
      <c r="AX2" s="78" t="s">
        <v>7</v>
      </c>
      <c r="AY2" s="79" t="s">
        <v>8</v>
      </c>
      <c r="AZ2" s="79" t="s">
        <v>9</v>
      </c>
      <c r="BA2" s="79" t="s">
        <v>10</v>
      </c>
      <c r="BB2" s="80" t="s">
        <v>11</v>
      </c>
    </row>
    <row r="3" spans="1:60" ht="15.75" x14ac:dyDescent="0.2">
      <c r="A3" s="204">
        <v>4</v>
      </c>
      <c r="B3" s="205">
        <v>5</v>
      </c>
      <c r="D3" s="75" t="str">
        <f>VLOOKUP(A3,'Databáze 2.liga'!$A$3:$B$10,2,FALSE)</f>
        <v>Uvidíme</v>
      </c>
      <c r="E3" s="76" t="s">
        <v>12</v>
      </c>
      <c r="F3" s="75" t="str">
        <f>VLOOKUP(B3,'Databáze 2.liga'!$A$3:$B$10,2,FALSE)</f>
        <v>Hříšice</v>
      </c>
      <c r="G3" s="99">
        <v>5</v>
      </c>
      <c r="H3" s="105" t="s">
        <v>12</v>
      </c>
      <c r="I3" s="120">
        <v>6</v>
      </c>
      <c r="K3" s="76">
        <f t="shared" ref="K3:K21" si="0">IF(OR(G3="",I3=""),"",1)</f>
        <v>1</v>
      </c>
      <c r="L3" s="76" t="str">
        <f t="shared" ref="L3:L21" si="1">IF(G3&gt;I3,"D",IF(G3&lt;I3,"H",IF(K3=1,"R","")))</f>
        <v>H</v>
      </c>
      <c r="M3" s="76" t="str">
        <f t="shared" ref="M3:M21" si="2">IF(K3=1,IF(L3="R","1","3"),"")</f>
        <v>3</v>
      </c>
      <c r="O3" s="83">
        <f t="shared" ref="O3:O6" si="3">IF(AND($K3=1,OR($O$1=$A3,$O$1=$B3)),1,0)</f>
        <v>0</v>
      </c>
      <c r="P3" s="84">
        <f t="shared" ref="P3:P6" si="4">IF(AND($O$1=$A3,$L3="D"),3,(IF(AND($O$1=$B3,$L3="H"),3,IF(AND(OR($O$1=$A3,$O$1=$B3),$L3="R"),1,0))))</f>
        <v>0</v>
      </c>
      <c r="Q3" s="84">
        <f t="shared" ref="Q3:Q6" si="5">IF($O$1=$A3,$G3,IF($O$1=$B3,$I3,0))</f>
        <v>0</v>
      </c>
      <c r="R3" s="84">
        <f t="shared" ref="R3:R6" si="6">IF($O$1=$A3,$I3,IF($O$1=$B3,$G3,0))</f>
        <v>0</v>
      </c>
      <c r="S3" s="85"/>
      <c r="T3" s="83">
        <f t="shared" ref="T3:T6" si="7">IF(AND($K3=1,OR($T$1=$A3,$T$1=$B3)),1,0)</f>
        <v>0</v>
      </c>
      <c r="U3" s="84">
        <f t="shared" ref="U3:U6" si="8">IF(AND($T$1=$A3,$L3="D"),3,(IF(AND($T$1=$B3,$L3="H"),3,IF(AND(OR($T$1=$A3,$T$1=$B3),$L3="R"),1,0))))</f>
        <v>0</v>
      </c>
      <c r="V3" s="84">
        <f t="shared" ref="V3:V6" si="9">IF($T$1=$A3,$G3,IF($T$1=$B3,$I3,0))</f>
        <v>0</v>
      </c>
      <c r="W3" s="84">
        <f t="shared" ref="W3:W6" si="10">IF($T$1=$A3,$I3,IF($T$1=$B3,$G3,0))</f>
        <v>0</v>
      </c>
      <c r="X3" s="85"/>
      <c r="Y3" s="83">
        <f t="shared" ref="Y3:Y6" si="11">IF(AND($K3=1,OR($Y$1=$A3,$Y$1=$B3)),1,0)</f>
        <v>0</v>
      </c>
      <c r="Z3" s="84">
        <f t="shared" ref="Z3:Z6" si="12">IF(AND($Y$1=$A3,$L3="D"),3,(IF(AND($Y$1=$B3,$L3="H"),3,IF(AND(OR($Y$1=$A3,$Y$1=$B3),$L3="R"),1,0))))</f>
        <v>0</v>
      </c>
      <c r="AA3" s="84">
        <f t="shared" ref="AA3:AA6" si="13">IF($Y$1=$A3,$G3,IF($Y$1=$B3,$I3,0))</f>
        <v>0</v>
      </c>
      <c r="AB3" s="84">
        <f t="shared" ref="AB3:AB6" si="14">IF($Y$1=$A3,$I3,IF($Y$1=$B3,$G3,0))</f>
        <v>0</v>
      </c>
      <c r="AC3" s="85"/>
      <c r="AD3" s="83">
        <f t="shared" ref="AD3:AD6" si="15">IF(AND($K3=1,OR($AD$1=$A3,$AD$1=$B3)),1,0)</f>
        <v>1</v>
      </c>
      <c r="AE3" s="84">
        <f t="shared" ref="AE3:AE6" si="16">IF(AND($AD$1=$A3,$L3="D"),3,(IF(AND($AD$1=$B3,$L3="H"),3,IF(AND(OR($AD$1=$A3,$AD$1=$B3),$L3="R"),1,0))))</f>
        <v>0</v>
      </c>
      <c r="AF3" s="84">
        <f t="shared" ref="AF3:AF6" si="17">IF($AD$1=$A3,$G3,IF($AD$1=$B3,$I3,0))</f>
        <v>5</v>
      </c>
      <c r="AG3" s="84">
        <f t="shared" ref="AG3:AG6" si="18">IF($AD$1=$A3,$I3,IF($AD$1=$B3,$G3,0))</f>
        <v>6</v>
      </c>
      <c r="AH3" s="85"/>
      <c r="AI3" s="83">
        <f t="shared" ref="AI3:AI6" si="19">IF(AND($K3=1,OR($AI$1=$A3,$AI$1=$B3)),1,0)</f>
        <v>1</v>
      </c>
      <c r="AJ3" s="84">
        <f t="shared" ref="AJ3:AJ6" si="20">IF(AND($AI$1=$A3,$L3="D"),3,(IF(AND($AI$1=$B3,$L3="H"),3,IF(AND(OR($AI$1=$A3,$AI$1=$B3),$L3="R"),1,0))))</f>
        <v>3</v>
      </c>
      <c r="AK3" s="84">
        <f t="shared" ref="AK3:AK6" si="21">IF($AI$1=$A3,$G3,IF($AI$1=$B3,$I3,0))</f>
        <v>6</v>
      </c>
      <c r="AL3" s="84">
        <f t="shared" ref="AL3:AL6" si="22">IF($AI$1=$A3,$I3,IF($AI$1=$B3,$G3,0))</f>
        <v>5</v>
      </c>
      <c r="AM3" s="85"/>
      <c r="AN3" s="83">
        <f t="shared" ref="AN3:AN6" si="23">IF(AND($K3=1,OR($AN$1=$A3,$AN$1=$B3)),1,0)</f>
        <v>0</v>
      </c>
      <c r="AO3" s="84">
        <f t="shared" ref="AO3:AO6" si="24">IF(AND($AN$1=$A3,$L3="D"),3,(IF(AND($AN$1=$B3,$L3="H"),3,IF(AND(OR($AN$1=$A3,$AN$1=$B3),$L3="R"),1,0))))</f>
        <v>0</v>
      </c>
      <c r="AP3" s="84">
        <f t="shared" ref="AP3:AP6" si="25">IF($AN$1=$A3,$G3,IF($AN$1=$B3,$I3,0))</f>
        <v>0</v>
      </c>
      <c r="AQ3" s="84">
        <f t="shared" ref="AQ3:AQ6" si="26">IF($AN$1=$A3,$I3,IF($AN$1=$B3,$G3,0))</f>
        <v>0</v>
      </c>
      <c r="AR3" s="85"/>
      <c r="AS3" s="83">
        <f t="shared" ref="AS3:AS6" si="27">IF(AND($K3=1,OR($AS$1=$A3,$AS$1=$B3)),1,0)</f>
        <v>0</v>
      </c>
      <c r="AT3" s="84">
        <f t="shared" ref="AT3:AT6" si="28">IF(AND($AS$1=$A3,$L3="D"),3,(IF(AND($AS$1=$B3,$L3="H"),3,IF(AND(OR($AS$1=$A3,$AS$1=$B3),$L3="R"),1,0))))</f>
        <v>0</v>
      </c>
      <c r="AU3" s="84">
        <f t="shared" ref="AU3:AU6" si="29">IF($AS$1=$A3,$G3,IF($AS$1=$B3,$I3,0))</f>
        <v>0</v>
      </c>
      <c r="AV3" s="84">
        <f t="shared" ref="AV3:AV6" si="30">IF($AS$1=$A3,$I3,IF($AS$1=$B3,$G3,0))</f>
        <v>0</v>
      </c>
      <c r="AW3" s="85"/>
      <c r="AX3" s="83">
        <f t="shared" ref="AX3:AX6" si="31">IF(AND($K3=1,OR($AX$1=$A3,$AX$1=$B3)),1,0)</f>
        <v>0</v>
      </c>
      <c r="AY3" s="84">
        <f t="shared" ref="AY3:AY6" si="32">IF(AND($AX$1=$A3,$L3="D"),3,(IF(AND($AX$1=$B3,$L3="H"),3,IF(AND(OR($AX$1=$A3,$AX$1=$B3),$L3="R"),1,0))))</f>
        <v>0</v>
      </c>
      <c r="AZ3" s="84">
        <f t="shared" ref="AZ3:AZ6" si="33">IF($AX$1=$A3,$G3,IF($AX$1=$B3,$I3,0))</f>
        <v>0</v>
      </c>
      <c r="BA3" s="84">
        <f t="shared" ref="BA3:BA6" si="34">IF($AX$1=$A3,$I3,IF($AX$1=$B3,$G3,0))</f>
        <v>0</v>
      </c>
      <c r="BB3" s="85"/>
      <c r="BF3" s="119" t="s">
        <v>198</v>
      </c>
      <c r="BG3" s="119"/>
      <c r="BH3" s="119" t="s">
        <v>199</v>
      </c>
    </row>
    <row r="4" spans="1:60" ht="24" x14ac:dyDescent="0.2">
      <c r="A4" s="206">
        <v>1</v>
      </c>
      <c r="B4" s="207">
        <v>8</v>
      </c>
      <c r="D4" s="75" t="str">
        <f>VLOOKUP(A4,'Databáze 2.liga'!$A$3:$B$10,2,FALSE)</f>
        <v>Stará Říše</v>
      </c>
      <c r="E4" s="76" t="s">
        <v>12</v>
      </c>
      <c r="F4" s="75" t="str">
        <f>VLOOKUP(B4,'Databáze 2.liga'!$A$3:$B$10,2,FALSE)</f>
        <v>HC Vlci</v>
      </c>
      <c r="G4" s="99">
        <v>16</v>
      </c>
      <c r="H4" s="105" t="s">
        <v>12</v>
      </c>
      <c r="I4" s="120">
        <v>1</v>
      </c>
      <c r="K4" s="76">
        <f t="shared" si="0"/>
        <v>1</v>
      </c>
      <c r="L4" s="76" t="str">
        <f t="shared" si="1"/>
        <v>D</v>
      </c>
      <c r="M4" s="76" t="str">
        <f t="shared" si="2"/>
        <v>3</v>
      </c>
      <c r="O4" s="83">
        <f t="shared" si="3"/>
        <v>1</v>
      </c>
      <c r="P4" s="84">
        <f t="shared" si="4"/>
        <v>3</v>
      </c>
      <c r="Q4" s="84">
        <f t="shared" si="5"/>
        <v>16</v>
      </c>
      <c r="R4" s="84">
        <f t="shared" si="6"/>
        <v>1</v>
      </c>
      <c r="S4" s="85"/>
      <c r="T4" s="83">
        <f t="shared" si="7"/>
        <v>0</v>
      </c>
      <c r="U4" s="84">
        <f t="shared" si="8"/>
        <v>0</v>
      </c>
      <c r="V4" s="84">
        <f t="shared" si="9"/>
        <v>0</v>
      </c>
      <c r="W4" s="84">
        <f t="shared" si="10"/>
        <v>0</v>
      </c>
      <c r="X4" s="88"/>
      <c r="Y4" s="83">
        <f t="shared" si="11"/>
        <v>0</v>
      </c>
      <c r="Z4" s="84">
        <f t="shared" si="12"/>
        <v>0</v>
      </c>
      <c r="AA4" s="84">
        <f t="shared" si="13"/>
        <v>0</v>
      </c>
      <c r="AB4" s="84">
        <f t="shared" si="14"/>
        <v>0</v>
      </c>
      <c r="AC4" s="88"/>
      <c r="AD4" s="83">
        <f t="shared" si="15"/>
        <v>0</v>
      </c>
      <c r="AE4" s="84">
        <f t="shared" si="16"/>
        <v>0</v>
      </c>
      <c r="AF4" s="84">
        <f t="shared" si="17"/>
        <v>0</v>
      </c>
      <c r="AG4" s="84">
        <f t="shared" si="18"/>
        <v>0</v>
      </c>
      <c r="AH4" s="88"/>
      <c r="AI4" s="83">
        <f t="shared" si="19"/>
        <v>0</v>
      </c>
      <c r="AJ4" s="84">
        <f t="shared" si="20"/>
        <v>0</v>
      </c>
      <c r="AK4" s="84">
        <f t="shared" si="21"/>
        <v>0</v>
      </c>
      <c r="AL4" s="84">
        <f t="shared" si="22"/>
        <v>0</v>
      </c>
      <c r="AM4" s="88"/>
      <c r="AN4" s="83">
        <f t="shared" si="23"/>
        <v>0</v>
      </c>
      <c r="AO4" s="84">
        <f t="shared" si="24"/>
        <v>0</v>
      </c>
      <c r="AP4" s="84">
        <f t="shared" si="25"/>
        <v>0</v>
      </c>
      <c r="AQ4" s="84">
        <f t="shared" si="26"/>
        <v>0</v>
      </c>
      <c r="AR4" s="88"/>
      <c r="AS4" s="83">
        <f t="shared" si="27"/>
        <v>0</v>
      </c>
      <c r="AT4" s="84">
        <f t="shared" si="28"/>
        <v>0</v>
      </c>
      <c r="AU4" s="84">
        <f t="shared" si="29"/>
        <v>0</v>
      </c>
      <c r="AV4" s="84">
        <f t="shared" si="30"/>
        <v>0</v>
      </c>
      <c r="AW4" s="88"/>
      <c r="AX4" s="83">
        <f t="shared" si="31"/>
        <v>1</v>
      </c>
      <c r="AY4" s="84">
        <f t="shared" si="32"/>
        <v>0</v>
      </c>
      <c r="AZ4" s="84">
        <f t="shared" si="33"/>
        <v>1</v>
      </c>
      <c r="BA4" s="84">
        <f t="shared" si="34"/>
        <v>16</v>
      </c>
      <c r="BB4" s="88"/>
      <c r="BF4" s="119" t="s">
        <v>202</v>
      </c>
      <c r="BG4" s="119"/>
      <c r="BH4" s="119" t="s">
        <v>203</v>
      </c>
    </row>
    <row r="5" spans="1:60" ht="24" x14ac:dyDescent="0.2">
      <c r="A5" s="208">
        <v>3</v>
      </c>
      <c r="B5" s="209">
        <v>6</v>
      </c>
      <c r="D5" s="75" t="str">
        <f>VLOOKUP(A5,'Databáze 2.liga'!$A$3:$B$10,2,FALSE)</f>
        <v>HC Jindřichovice</v>
      </c>
      <c r="E5" s="76" t="s">
        <v>12</v>
      </c>
      <c r="F5" s="75" t="str">
        <f>VLOOKUP(B5,'Databáze 2.liga'!$A$3:$B$10,2,FALSE)</f>
        <v>Třeštice B</v>
      </c>
      <c r="G5" s="99">
        <v>6</v>
      </c>
      <c r="H5" s="105" t="s">
        <v>12</v>
      </c>
      <c r="I5" s="120">
        <v>11</v>
      </c>
      <c r="K5" s="76">
        <f t="shared" si="0"/>
        <v>1</v>
      </c>
      <c r="L5" s="76" t="str">
        <f t="shared" si="1"/>
        <v>H</v>
      </c>
      <c r="M5" s="76" t="str">
        <f t="shared" si="2"/>
        <v>3</v>
      </c>
      <c r="O5" s="83">
        <f t="shared" si="3"/>
        <v>0</v>
      </c>
      <c r="P5" s="84">
        <f t="shared" si="4"/>
        <v>0</v>
      </c>
      <c r="Q5" s="84">
        <f t="shared" si="5"/>
        <v>0</v>
      </c>
      <c r="R5" s="84">
        <f t="shared" si="6"/>
        <v>0</v>
      </c>
      <c r="S5" s="85"/>
      <c r="T5" s="83">
        <f t="shared" si="7"/>
        <v>0</v>
      </c>
      <c r="U5" s="84">
        <f t="shared" si="8"/>
        <v>0</v>
      </c>
      <c r="V5" s="84">
        <f t="shared" si="9"/>
        <v>0</v>
      </c>
      <c r="W5" s="84">
        <f t="shared" si="10"/>
        <v>0</v>
      </c>
      <c r="X5" s="88"/>
      <c r="Y5" s="83">
        <f t="shared" si="11"/>
        <v>1</v>
      </c>
      <c r="Z5" s="84">
        <f t="shared" si="12"/>
        <v>0</v>
      </c>
      <c r="AA5" s="84">
        <f t="shared" si="13"/>
        <v>6</v>
      </c>
      <c r="AB5" s="84">
        <f t="shared" si="14"/>
        <v>11</v>
      </c>
      <c r="AC5" s="88"/>
      <c r="AD5" s="83">
        <f t="shared" si="15"/>
        <v>0</v>
      </c>
      <c r="AE5" s="84">
        <f t="shared" si="16"/>
        <v>0</v>
      </c>
      <c r="AF5" s="84">
        <f t="shared" si="17"/>
        <v>0</v>
      </c>
      <c r="AG5" s="84">
        <f t="shared" si="18"/>
        <v>0</v>
      </c>
      <c r="AH5" s="88"/>
      <c r="AI5" s="83">
        <f t="shared" si="19"/>
        <v>0</v>
      </c>
      <c r="AJ5" s="84">
        <f t="shared" si="20"/>
        <v>0</v>
      </c>
      <c r="AK5" s="84">
        <f t="shared" si="21"/>
        <v>0</v>
      </c>
      <c r="AL5" s="84">
        <f t="shared" si="22"/>
        <v>0</v>
      </c>
      <c r="AM5" s="88"/>
      <c r="AN5" s="83">
        <f t="shared" si="23"/>
        <v>1</v>
      </c>
      <c r="AO5" s="84">
        <f t="shared" si="24"/>
        <v>3</v>
      </c>
      <c r="AP5" s="84">
        <f t="shared" si="25"/>
        <v>11</v>
      </c>
      <c r="AQ5" s="84">
        <f t="shared" si="26"/>
        <v>6</v>
      </c>
      <c r="AR5" s="88"/>
      <c r="AS5" s="83">
        <f t="shared" si="27"/>
        <v>0</v>
      </c>
      <c r="AT5" s="84">
        <f t="shared" si="28"/>
        <v>0</v>
      </c>
      <c r="AU5" s="84">
        <f t="shared" si="29"/>
        <v>0</v>
      </c>
      <c r="AV5" s="84">
        <f t="shared" si="30"/>
        <v>0</v>
      </c>
      <c r="AW5" s="88"/>
      <c r="AX5" s="83">
        <f t="shared" si="31"/>
        <v>0</v>
      </c>
      <c r="AY5" s="84">
        <f t="shared" si="32"/>
        <v>0</v>
      </c>
      <c r="AZ5" s="84">
        <f t="shared" si="33"/>
        <v>0</v>
      </c>
      <c r="BA5" s="84">
        <f t="shared" si="34"/>
        <v>0</v>
      </c>
      <c r="BB5" s="88"/>
      <c r="BF5" s="119" t="s">
        <v>204</v>
      </c>
      <c r="BG5" s="119"/>
      <c r="BH5" s="119" t="s">
        <v>205</v>
      </c>
    </row>
    <row r="6" spans="1:60" ht="15.75" x14ac:dyDescent="0.2">
      <c r="A6" s="210">
        <v>2</v>
      </c>
      <c r="B6" s="211">
        <v>7</v>
      </c>
      <c r="D6" s="75" t="str">
        <f>VLOOKUP(A6,'Databáze 2.liga'!$A$3:$B$10,2,FALSE)</f>
        <v>Třebětice</v>
      </c>
      <c r="E6" s="76" t="s">
        <v>12</v>
      </c>
      <c r="F6" s="75" t="str">
        <f>VLOOKUP(B6,'Databáze 2.liga'!$A$3:$B$10,2,FALSE)</f>
        <v>Červený Hrádek</v>
      </c>
      <c r="G6" s="99">
        <v>9</v>
      </c>
      <c r="H6" s="105" t="s">
        <v>12</v>
      </c>
      <c r="I6" s="120">
        <v>4</v>
      </c>
      <c r="K6" s="76">
        <f t="shared" si="0"/>
        <v>1</v>
      </c>
      <c r="L6" s="76" t="str">
        <f t="shared" si="1"/>
        <v>D</v>
      </c>
      <c r="M6" s="76" t="str">
        <f t="shared" si="2"/>
        <v>3</v>
      </c>
      <c r="O6" s="83">
        <f t="shared" si="3"/>
        <v>0</v>
      </c>
      <c r="P6" s="84">
        <f t="shared" si="4"/>
        <v>0</v>
      </c>
      <c r="Q6" s="84">
        <f t="shared" si="5"/>
        <v>0</v>
      </c>
      <c r="R6" s="84">
        <f t="shared" si="6"/>
        <v>0</v>
      </c>
      <c r="S6" s="85"/>
      <c r="T6" s="83">
        <f t="shared" si="7"/>
        <v>1</v>
      </c>
      <c r="U6" s="84">
        <f t="shared" si="8"/>
        <v>3</v>
      </c>
      <c r="V6" s="84">
        <f t="shared" si="9"/>
        <v>9</v>
      </c>
      <c r="W6" s="84">
        <f t="shared" si="10"/>
        <v>4</v>
      </c>
      <c r="X6" s="88"/>
      <c r="Y6" s="83">
        <f t="shared" si="11"/>
        <v>0</v>
      </c>
      <c r="Z6" s="84">
        <f t="shared" si="12"/>
        <v>0</v>
      </c>
      <c r="AA6" s="84">
        <f t="shared" si="13"/>
        <v>0</v>
      </c>
      <c r="AB6" s="84">
        <f t="shared" si="14"/>
        <v>0</v>
      </c>
      <c r="AC6" s="88"/>
      <c r="AD6" s="83">
        <f t="shared" si="15"/>
        <v>0</v>
      </c>
      <c r="AE6" s="84">
        <f t="shared" si="16"/>
        <v>0</v>
      </c>
      <c r="AF6" s="84">
        <f t="shared" si="17"/>
        <v>0</v>
      </c>
      <c r="AG6" s="84">
        <f t="shared" si="18"/>
        <v>0</v>
      </c>
      <c r="AH6" s="88"/>
      <c r="AI6" s="83">
        <f t="shared" si="19"/>
        <v>0</v>
      </c>
      <c r="AJ6" s="84">
        <f t="shared" si="20"/>
        <v>0</v>
      </c>
      <c r="AK6" s="84">
        <f t="shared" si="21"/>
        <v>0</v>
      </c>
      <c r="AL6" s="84">
        <f t="shared" si="22"/>
        <v>0</v>
      </c>
      <c r="AM6" s="88"/>
      <c r="AN6" s="83">
        <f t="shared" si="23"/>
        <v>0</v>
      </c>
      <c r="AO6" s="84">
        <f t="shared" si="24"/>
        <v>0</v>
      </c>
      <c r="AP6" s="84">
        <f t="shared" si="25"/>
        <v>0</v>
      </c>
      <c r="AQ6" s="84">
        <f t="shared" si="26"/>
        <v>0</v>
      </c>
      <c r="AR6" s="88"/>
      <c r="AS6" s="83">
        <f t="shared" si="27"/>
        <v>1</v>
      </c>
      <c r="AT6" s="84">
        <f t="shared" si="28"/>
        <v>0</v>
      </c>
      <c r="AU6" s="84">
        <f t="shared" si="29"/>
        <v>4</v>
      </c>
      <c r="AV6" s="84">
        <f t="shared" si="30"/>
        <v>9</v>
      </c>
      <c r="AW6" s="88"/>
      <c r="AX6" s="83">
        <f t="shared" si="31"/>
        <v>0</v>
      </c>
      <c r="AY6" s="84">
        <f t="shared" si="32"/>
        <v>0</v>
      </c>
      <c r="AZ6" s="84">
        <f t="shared" si="33"/>
        <v>0</v>
      </c>
      <c r="BA6" s="84">
        <f t="shared" si="34"/>
        <v>0</v>
      </c>
      <c r="BB6" s="88"/>
      <c r="BF6" s="119" t="s">
        <v>208</v>
      </c>
      <c r="BG6" s="119"/>
      <c r="BH6" s="119" t="s">
        <v>209</v>
      </c>
    </row>
    <row r="7" spans="1:60" ht="15.75" x14ac:dyDescent="0.2">
      <c r="A7" s="205">
        <v>5</v>
      </c>
      <c r="B7" s="208">
        <v>3</v>
      </c>
      <c r="D7" s="75" t="str">
        <f>VLOOKUP(A7,'Databáze 2.liga'!$A$3:$B$10,2,FALSE)</f>
        <v>Hříšice</v>
      </c>
      <c r="E7" s="76" t="s">
        <v>12</v>
      </c>
      <c r="F7" s="75" t="str">
        <f>VLOOKUP(B7,'Databáze 2.liga'!$A$3:$B$10,2,FALSE)</f>
        <v>HC Jindřichovice</v>
      </c>
      <c r="G7" s="99">
        <v>5</v>
      </c>
      <c r="H7" s="105" t="s">
        <v>12</v>
      </c>
      <c r="I7" s="120">
        <v>3</v>
      </c>
      <c r="K7" s="76">
        <f t="shared" si="0"/>
        <v>1</v>
      </c>
      <c r="L7" s="76" t="str">
        <f t="shared" si="1"/>
        <v>D</v>
      </c>
      <c r="M7" s="76" t="str">
        <f t="shared" si="2"/>
        <v>3</v>
      </c>
      <c r="O7" s="83">
        <f t="shared" ref="O7:O19" si="35">IF(AND($K7=1,OR($O$1=$A7,$O$1=$B7)),1,0)</f>
        <v>0</v>
      </c>
      <c r="P7" s="84">
        <f t="shared" ref="P7:P19" si="36">IF(AND($O$1=$A7,$L7="D"),3,(IF(AND($O$1=$B7,$L7="H"),3,IF(AND(OR($O$1=$A7,$O$1=$B7),$L7="R"),1,0))))</f>
        <v>0</v>
      </c>
      <c r="Q7" s="84">
        <f t="shared" ref="Q7:Q19" si="37">IF($O$1=$A7,$G7,IF($O$1=$B7,$I7,0))</f>
        <v>0</v>
      </c>
      <c r="R7" s="84">
        <f t="shared" ref="R7:R19" si="38">IF($O$1=$A7,$I7,IF($O$1=$B7,$G7,0))</f>
        <v>0</v>
      </c>
      <c r="S7" s="85"/>
      <c r="T7" s="83">
        <f t="shared" ref="T7:T19" si="39">IF(AND($K7=1,OR($T$1=$A7,$T$1=$B7)),1,0)</f>
        <v>0</v>
      </c>
      <c r="U7" s="84">
        <f t="shared" ref="U7:U19" si="40">IF(AND($T$1=$A7,$L7="D"),3,(IF(AND($T$1=$B7,$L7="H"),3,IF(AND(OR($T$1=$A7,$T$1=$B7),$L7="R"),1,0))))</f>
        <v>0</v>
      </c>
      <c r="V7" s="84">
        <f t="shared" ref="V7:V19" si="41">IF($T$1=$A7,$G7,IF($T$1=$B7,$I7,0))</f>
        <v>0</v>
      </c>
      <c r="W7" s="84">
        <f t="shared" ref="W7:W19" si="42">IF($T$1=$A7,$I7,IF($T$1=$B7,$G7,0))</f>
        <v>0</v>
      </c>
      <c r="X7" s="88"/>
      <c r="Y7" s="83">
        <f t="shared" ref="Y7:Y19" si="43">IF(AND($K7=1,OR($Y$1=$A7,$Y$1=$B7)),1,0)</f>
        <v>1</v>
      </c>
      <c r="Z7" s="84">
        <f t="shared" ref="Z7:Z19" si="44">IF(AND($Y$1=$A7,$L7="D"),3,(IF(AND($Y$1=$B7,$L7="H"),3,IF(AND(OR($Y$1=$A7,$Y$1=$B7),$L7="R"),1,0))))</f>
        <v>0</v>
      </c>
      <c r="AA7" s="84">
        <f t="shared" ref="AA7:AA19" si="45">IF($Y$1=$A7,$G7,IF($Y$1=$B7,$I7,0))</f>
        <v>3</v>
      </c>
      <c r="AB7" s="84">
        <f t="shared" ref="AB7:AB19" si="46">IF($Y$1=$A7,$I7,IF($Y$1=$B7,$G7,0))</f>
        <v>5</v>
      </c>
      <c r="AC7" s="88"/>
      <c r="AD7" s="83">
        <f t="shared" ref="AD7:AD19" si="47">IF(AND($K7=1,OR($AD$1=$A7,$AD$1=$B7)),1,0)</f>
        <v>0</v>
      </c>
      <c r="AE7" s="84">
        <f t="shared" ref="AE7:AE19" si="48">IF(AND($AD$1=$A7,$L7="D"),3,(IF(AND($AD$1=$B7,$L7="H"),3,IF(AND(OR($AD$1=$A7,$AD$1=$B7),$L7="R"),1,0))))</f>
        <v>0</v>
      </c>
      <c r="AF7" s="84">
        <f t="shared" ref="AF7:AF19" si="49">IF($AD$1=$A7,$G7,IF($AD$1=$B7,$I7,0))</f>
        <v>0</v>
      </c>
      <c r="AG7" s="84">
        <f t="shared" ref="AG7:AG19" si="50">IF($AD$1=$A7,$I7,IF($AD$1=$B7,$G7,0))</f>
        <v>0</v>
      </c>
      <c r="AH7" s="88"/>
      <c r="AI7" s="83">
        <f t="shared" ref="AI7:AI19" si="51">IF(AND($K7=1,OR($AI$1=$A7,$AI$1=$B7)),1,0)</f>
        <v>1</v>
      </c>
      <c r="AJ7" s="84">
        <f t="shared" ref="AJ7:AJ19" si="52">IF(AND($AI$1=$A7,$L7="D"),3,(IF(AND($AI$1=$B7,$L7="H"),3,IF(AND(OR($AI$1=$A7,$AI$1=$B7),$L7="R"),1,0))))</f>
        <v>3</v>
      </c>
      <c r="AK7" s="84">
        <f t="shared" ref="AK7:AK19" si="53">IF($AI$1=$A7,$G7,IF($AI$1=$B7,$I7,0))</f>
        <v>5</v>
      </c>
      <c r="AL7" s="84">
        <f t="shared" ref="AL7:AL19" si="54">IF($AI$1=$A7,$I7,IF($AI$1=$B7,$G7,0))</f>
        <v>3</v>
      </c>
      <c r="AM7" s="88"/>
      <c r="AN7" s="83">
        <f t="shared" ref="AN7:AN19" si="55">IF(AND($K7=1,OR($AN$1=$A7,$AN$1=$B7)),1,0)</f>
        <v>0</v>
      </c>
      <c r="AO7" s="84">
        <f t="shared" ref="AO7:AO19" si="56">IF(AND($AN$1=$A7,$L7="D"),3,(IF(AND($AN$1=$B7,$L7="H"),3,IF(AND(OR($AN$1=$A7,$AN$1=$B7),$L7="R"),1,0))))</f>
        <v>0</v>
      </c>
      <c r="AP7" s="84">
        <f t="shared" ref="AP7:AP19" si="57">IF($AN$1=$A7,$G7,IF($AN$1=$B7,$I7,0))</f>
        <v>0</v>
      </c>
      <c r="AQ7" s="84">
        <f t="shared" ref="AQ7:AQ19" si="58">IF($AN$1=$A7,$I7,IF($AN$1=$B7,$G7,0))</f>
        <v>0</v>
      </c>
      <c r="AR7" s="88"/>
      <c r="AS7" s="83">
        <f t="shared" ref="AS7:AS19" si="59">IF(AND($K7=1,OR($AS$1=$A7,$AS$1=$B7)),1,0)</f>
        <v>0</v>
      </c>
      <c r="AT7" s="84">
        <f t="shared" ref="AT7:AT19" si="60">IF(AND($AS$1=$A7,$L7="D"),3,(IF(AND($AS$1=$B7,$L7="H"),3,IF(AND(OR($AS$1=$A7,$AS$1=$B7),$L7="R"),1,0))))</f>
        <v>0</v>
      </c>
      <c r="AU7" s="84">
        <f t="shared" ref="AU7:AU19" si="61">IF($AS$1=$A7,$G7,IF($AS$1=$B7,$I7,0))</f>
        <v>0</v>
      </c>
      <c r="AV7" s="84">
        <f t="shared" ref="AV7:AV19" si="62">IF($AS$1=$A7,$I7,IF($AS$1=$B7,$G7,0))</f>
        <v>0</v>
      </c>
      <c r="AW7" s="88"/>
      <c r="AX7" s="83">
        <f t="shared" ref="AX7:AX19" si="63">IF(AND($K7=1,OR($AX$1=$A7,$AX$1=$B7)),1,0)</f>
        <v>0</v>
      </c>
      <c r="AY7" s="84">
        <f t="shared" ref="AY7:AY19" si="64">IF(AND($AX$1=$A7,$L7="D"),3,(IF(AND($AX$1=$B7,$L7="H"),3,IF(AND(OR($AX$1=$A7,$AX$1=$B7),$L7="R"),1,0))))</f>
        <v>0</v>
      </c>
      <c r="AZ7" s="84">
        <f t="shared" ref="AZ7:AZ19" si="65">IF($AX$1=$A7,$G7,IF($AX$1=$B7,$I7,0))</f>
        <v>0</v>
      </c>
      <c r="BA7" s="84">
        <f t="shared" ref="BA7:BA19" si="66">IF($AX$1=$A7,$I7,IF($AX$1=$B7,$G7,0))</f>
        <v>0</v>
      </c>
      <c r="BB7" s="88"/>
      <c r="BF7" s="119" t="s">
        <v>225</v>
      </c>
      <c r="BG7" s="119"/>
      <c r="BH7" s="119" t="s">
        <v>226</v>
      </c>
    </row>
    <row r="8" spans="1:60" ht="15.75" x14ac:dyDescent="0.2">
      <c r="A8" s="209">
        <v>6</v>
      </c>
      <c r="B8" s="204">
        <v>4</v>
      </c>
      <c r="D8" s="75" t="str">
        <f>VLOOKUP(A8,'Databáze 2.liga'!$A$3:$B$10,2,FALSE)</f>
        <v>Třeštice B</v>
      </c>
      <c r="E8" s="76" t="s">
        <v>12</v>
      </c>
      <c r="F8" s="75" t="str">
        <f>VLOOKUP(B8,'Databáze 2.liga'!$A$3:$B$10,2,FALSE)</f>
        <v>Uvidíme</v>
      </c>
      <c r="G8" s="99">
        <v>3</v>
      </c>
      <c r="H8" s="105" t="s">
        <v>12</v>
      </c>
      <c r="I8" s="120">
        <v>5</v>
      </c>
      <c r="K8" s="76">
        <f t="shared" si="0"/>
        <v>1</v>
      </c>
      <c r="L8" s="76" t="str">
        <f t="shared" si="1"/>
        <v>H</v>
      </c>
      <c r="M8" s="76" t="str">
        <f t="shared" si="2"/>
        <v>3</v>
      </c>
      <c r="O8" s="83">
        <f t="shared" si="35"/>
        <v>0</v>
      </c>
      <c r="P8" s="84">
        <f t="shared" si="36"/>
        <v>0</v>
      </c>
      <c r="Q8" s="84">
        <f t="shared" si="37"/>
        <v>0</v>
      </c>
      <c r="R8" s="84">
        <f t="shared" si="38"/>
        <v>0</v>
      </c>
      <c r="S8" s="85"/>
      <c r="T8" s="83">
        <f t="shared" si="39"/>
        <v>0</v>
      </c>
      <c r="U8" s="84">
        <f t="shared" si="40"/>
        <v>0</v>
      </c>
      <c r="V8" s="84">
        <f t="shared" si="41"/>
        <v>0</v>
      </c>
      <c r="W8" s="84">
        <f t="shared" si="42"/>
        <v>0</v>
      </c>
      <c r="X8" s="88"/>
      <c r="Y8" s="83">
        <f t="shared" si="43"/>
        <v>0</v>
      </c>
      <c r="Z8" s="84">
        <f t="shared" si="44"/>
        <v>0</v>
      </c>
      <c r="AA8" s="84">
        <f t="shared" si="45"/>
        <v>0</v>
      </c>
      <c r="AB8" s="84">
        <f t="shared" si="46"/>
        <v>0</v>
      </c>
      <c r="AC8" s="88"/>
      <c r="AD8" s="83">
        <f t="shared" si="47"/>
        <v>1</v>
      </c>
      <c r="AE8" s="84">
        <f t="shared" si="48"/>
        <v>3</v>
      </c>
      <c r="AF8" s="84">
        <f t="shared" si="49"/>
        <v>5</v>
      </c>
      <c r="AG8" s="84">
        <f t="shared" si="50"/>
        <v>3</v>
      </c>
      <c r="AH8" s="88"/>
      <c r="AI8" s="83">
        <f t="shared" si="51"/>
        <v>0</v>
      </c>
      <c r="AJ8" s="84">
        <f t="shared" si="52"/>
        <v>0</v>
      </c>
      <c r="AK8" s="84">
        <f t="shared" si="53"/>
        <v>0</v>
      </c>
      <c r="AL8" s="84">
        <f t="shared" si="54"/>
        <v>0</v>
      </c>
      <c r="AM8" s="88"/>
      <c r="AN8" s="83">
        <f t="shared" si="55"/>
        <v>1</v>
      </c>
      <c r="AO8" s="84">
        <f t="shared" si="56"/>
        <v>0</v>
      </c>
      <c r="AP8" s="84">
        <f t="shared" si="57"/>
        <v>3</v>
      </c>
      <c r="AQ8" s="84">
        <f t="shared" si="58"/>
        <v>5</v>
      </c>
      <c r="AR8" s="88"/>
      <c r="AS8" s="83">
        <f t="shared" si="59"/>
        <v>0</v>
      </c>
      <c r="AT8" s="84">
        <f t="shared" si="60"/>
        <v>0</v>
      </c>
      <c r="AU8" s="84">
        <f t="shared" si="61"/>
        <v>0</v>
      </c>
      <c r="AV8" s="84">
        <f t="shared" si="62"/>
        <v>0</v>
      </c>
      <c r="AW8" s="88"/>
      <c r="AX8" s="83">
        <f t="shared" si="63"/>
        <v>0</v>
      </c>
      <c r="AY8" s="84">
        <f t="shared" si="64"/>
        <v>0</v>
      </c>
      <c r="AZ8" s="84">
        <f t="shared" si="65"/>
        <v>0</v>
      </c>
      <c r="BA8" s="84">
        <f t="shared" si="66"/>
        <v>0</v>
      </c>
      <c r="BB8" s="88"/>
      <c r="BF8" s="119" t="s">
        <v>227</v>
      </c>
      <c r="BG8" s="119"/>
      <c r="BH8" s="119" t="s">
        <v>228</v>
      </c>
    </row>
    <row r="9" spans="1:60" ht="15.75" x14ac:dyDescent="0.2">
      <c r="A9" s="211">
        <v>7</v>
      </c>
      <c r="B9" s="206">
        <v>1</v>
      </c>
      <c r="D9" s="75" t="str">
        <f>VLOOKUP(A9,'Databáze 2.liga'!$A$3:$B$10,2,FALSE)</f>
        <v>Červený Hrádek</v>
      </c>
      <c r="E9" s="76" t="s">
        <v>12</v>
      </c>
      <c r="F9" s="75" t="str">
        <f>VLOOKUP(B9,'Databáze 2.liga'!$A$3:$B$10,2,FALSE)</f>
        <v>Stará Říše</v>
      </c>
      <c r="G9" s="99">
        <v>6</v>
      </c>
      <c r="H9" s="105" t="s">
        <v>12</v>
      </c>
      <c r="I9" s="120">
        <v>8</v>
      </c>
      <c r="K9" s="76">
        <f t="shared" si="0"/>
        <v>1</v>
      </c>
      <c r="L9" s="76" t="str">
        <f t="shared" si="1"/>
        <v>H</v>
      </c>
      <c r="M9" s="76" t="str">
        <f t="shared" si="2"/>
        <v>3</v>
      </c>
      <c r="O9" s="83">
        <f t="shared" si="35"/>
        <v>1</v>
      </c>
      <c r="P9" s="84">
        <f t="shared" si="36"/>
        <v>3</v>
      </c>
      <c r="Q9" s="84">
        <f t="shared" si="37"/>
        <v>8</v>
      </c>
      <c r="R9" s="84">
        <f t="shared" si="38"/>
        <v>6</v>
      </c>
      <c r="S9" s="85"/>
      <c r="T9" s="83">
        <f t="shared" si="39"/>
        <v>0</v>
      </c>
      <c r="U9" s="84">
        <f t="shared" si="40"/>
        <v>0</v>
      </c>
      <c r="V9" s="84">
        <f t="shared" si="41"/>
        <v>0</v>
      </c>
      <c r="W9" s="84">
        <f t="shared" si="42"/>
        <v>0</v>
      </c>
      <c r="X9" s="88"/>
      <c r="Y9" s="83">
        <f t="shared" si="43"/>
        <v>0</v>
      </c>
      <c r="Z9" s="84">
        <f t="shared" si="44"/>
        <v>0</v>
      </c>
      <c r="AA9" s="84">
        <f t="shared" si="45"/>
        <v>0</v>
      </c>
      <c r="AB9" s="84">
        <f t="shared" si="46"/>
        <v>0</v>
      </c>
      <c r="AC9" s="88"/>
      <c r="AD9" s="83">
        <f t="shared" si="47"/>
        <v>0</v>
      </c>
      <c r="AE9" s="84">
        <f t="shared" si="48"/>
        <v>0</v>
      </c>
      <c r="AF9" s="84">
        <f t="shared" si="49"/>
        <v>0</v>
      </c>
      <c r="AG9" s="84">
        <f t="shared" si="50"/>
        <v>0</v>
      </c>
      <c r="AH9" s="88"/>
      <c r="AI9" s="83">
        <f t="shared" si="51"/>
        <v>0</v>
      </c>
      <c r="AJ9" s="84">
        <f t="shared" si="52"/>
        <v>0</v>
      </c>
      <c r="AK9" s="84">
        <f t="shared" si="53"/>
        <v>0</v>
      </c>
      <c r="AL9" s="84">
        <f t="shared" si="54"/>
        <v>0</v>
      </c>
      <c r="AM9" s="88"/>
      <c r="AN9" s="83">
        <f t="shared" si="55"/>
        <v>0</v>
      </c>
      <c r="AO9" s="84">
        <f t="shared" si="56"/>
        <v>0</v>
      </c>
      <c r="AP9" s="84">
        <f t="shared" si="57"/>
        <v>0</v>
      </c>
      <c r="AQ9" s="84">
        <f t="shared" si="58"/>
        <v>0</v>
      </c>
      <c r="AR9" s="88"/>
      <c r="AS9" s="83">
        <f t="shared" si="59"/>
        <v>1</v>
      </c>
      <c r="AT9" s="84">
        <f t="shared" si="60"/>
        <v>0</v>
      </c>
      <c r="AU9" s="84">
        <f t="shared" si="61"/>
        <v>6</v>
      </c>
      <c r="AV9" s="84">
        <f t="shared" si="62"/>
        <v>8</v>
      </c>
      <c r="AW9" s="88"/>
      <c r="AX9" s="83">
        <f t="shared" si="63"/>
        <v>0</v>
      </c>
      <c r="AY9" s="84">
        <f t="shared" si="64"/>
        <v>0</v>
      </c>
      <c r="AZ9" s="84">
        <f t="shared" si="65"/>
        <v>0</v>
      </c>
      <c r="BA9" s="84">
        <f t="shared" si="66"/>
        <v>0</v>
      </c>
      <c r="BB9" s="88"/>
      <c r="BF9" s="119" t="s">
        <v>234</v>
      </c>
      <c r="BG9" s="119"/>
      <c r="BH9" s="119" t="s">
        <v>235</v>
      </c>
    </row>
    <row r="10" spans="1:60" ht="24" x14ac:dyDescent="0.2">
      <c r="A10" s="207">
        <v>8</v>
      </c>
      <c r="B10" s="210">
        <v>2</v>
      </c>
      <c r="D10" s="75" t="str">
        <f>VLOOKUP(A10,'Databáze 2.liga'!$A$3:$B$10,2,FALSE)</f>
        <v>HC Vlci</v>
      </c>
      <c r="E10" s="76" t="s">
        <v>12</v>
      </c>
      <c r="F10" s="75" t="str">
        <f>VLOOKUP(B10,'Databáze 2.liga'!$A$3:$B$10,2,FALSE)</f>
        <v>Třebětice</v>
      </c>
      <c r="G10" s="99">
        <v>2</v>
      </c>
      <c r="H10" s="105" t="s">
        <v>12</v>
      </c>
      <c r="I10" s="120">
        <v>11</v>
      </c>
      <c r="K10" s="76">
        <f t="shared" si="0"/>
        <v>1</v>
      </c>
      <c r="L10" s="76" t="str">
        <f t="shared" si="1"/>
        <v>H</v>
      </c>
      <c r="M10" s="76" t="str">
        <f t="shared" si="2"/>
        <v>3</v>
      </c>
      <c r="O10" s="83">
        <f t="shared" si="35"/>
        <v>0</v>
      </c>
      <c r="P10" s="84">
        <f t="shared" si="36"/>
        <v>0</v>
      </c>
      <c r="Q10" s="84">
        <f t="shared" si="37"/>
        <v>0</v>
      </c>
      <c r="R10" s="84">
        <f t="shared" si="38"/>
        <v>0</v>
      </c>
      <c r="S10" s="93"/>
      <c r="T10" s="83">
        <f t="shared" si="39"/>
        <v>1</v>
      </c>
      <c r="U10" s="84">
        <f t="shared" si="40"/>
        <v>3</v>
      </c>
      <c r="V10" s="84">
        <f t="shared" si="41"/>
        <v>11</v>
      </c>
      <c r="W10" s="84">
        <f t="shared" si="42"/>
        <v>2</v>
      </c>
      <c r="X10" s="88"/>
      <c r="Y10" s="83">
        <f t="shared" si="43"/>
        <v>0</v>
      </c>
      <c r="Z10" s="84">
        <f t="shared" si="44"/>
        <v>0</v>
      </c>
      <c r="AA10" s="84">
        <f t="shared" si="45"/>
        <v>0</v>
      </c>
      <c r="AB10" s="84">
        <f t="shared" si="46"/>
        <v>0</v>
      </c>
      <c r="AC10" s="88"/>
      <c r="AD10" s="83">
        <f t="shared" si="47"/>
        <v>0</v>
      </c>
      <c r="AE10" s="84">
        <f t="shared" si="48"/>
        <v>0</v>
      </c>
      <c r="AF10" s="84">
        <f t="shared" si="49"/>
        <v>0</v>
      </c>
      <c r="AG10" s="84">
        <f t="shared" si="50"/>
        <v>0</v>
      </c>
      <c r="AH10" s="88"/>
      <c r="AI10" s="83">
        <f t="shared" si="51"/>
        <v>0</v>
      </c>
      <c r="AJ10" s="84">
        <f t="shared" si="52"/>
        <v>0</v>
      </c>
      <c r="AK10" s="84">
        <f t="shared" si="53"/>
        <v>0</v>
      </c>
      <c r="AL10" s="84">
        <f t="shared" si="54"/>
        <v>0</v>
      </c>
      <c r="AM10" s="88"/>
      <c r="AN10" s="83">
        <f t="shared" si="55"/>
        <v>0</v>
      </c>
      <c r="AO10" s="84">
        <f t="shared" si="56"/>
        <v>0</v>
      </c>
      <c r="AP10" s="84">
        <f t="shared" si="57"/>
        <v>0</v>
      </c>
      <c r="AQ10" s="84">
        <f t="shared" si="58"/>
        <v>0</v>
      </c>
      <c r="AR10" s="88"/>
      <c r="AS10" s="83">
        <f t="shared" si="59"/>
        <v>0</v>
      </c>
      <c r="AT10" s="84">
        <f t="shared" si="60"/>
        <v>0</v>
      </c>
      <c r="AU10" s="84">
        <f t="shared" si="61"/>
        <v>0</v>
      </c>
      <c r="AV10" s="84">
        <f t="shared" si="62"/>
        <v>0</v>
      </c>
      <c r="AW10" s="88"/>
      <c r="AX10" s="83">
        <f t="shared" si="63"/>
        <v>1</v>
      </c>
      <c r="AY10" s="84">
        <f t="shared" si="64"/>
        <v>0</v>
      </c>
      <c r="AZ10" s="84">
        <f t="shared" si="65"/>
        <v>2</v>
      </c>
      <c r="BA10" s="84">
        <f t="shared" si="66"/>
        <v>11</v>
      </c>
      <c r="BB10" s="88"/>
      <c r="BF10" s="119" t="s">
        <v>236</v>
      </c>
      <c r="BG10" s="119"/>
      <c r="BH10" s="119" t="s">
        <v>237</v>
      </c>
    </row>
    <row r="11" spans="1:60" ht="15.75" x14ac:dyDescent="0.2">
      <c r="A11" s="204">
        <v>4</v>
      </c>
      <c r="B11" s="211">
        <v>7</v>
      </c>
      <c r="D11" s="75" t="str">
        <f>VLOOKUP(A11,'Databáze 2.liga'!$A$3:$B$10,2,FALSE)</f>
        <v>Uvidíme</v>
      </c>
      <c r="E11" s="76" t="s">
        <v>12</v>
      </c>
      <c r="F11" s="75" t="str">
        <f>VLOOKUP(B11,'Databáze 2.liga'!$A$3:$B$10,2,FALSE)</f>
        <v>Červený Hrádek</v>
      </c>
      <c r="G11" s="99">
        <v>2</v>
      </c>
      <c r="H11" s="105" t="s">
        <v>12</v>
      </c>
      <c r="I11" s="120">
        <v>6</v>
      </c>
      <c r="K11" s="76">
        <f t="shared" si="0"/>
        <v>1</v>
      </c>
      <c r="L11" s="76" t="str">
        <f t="shared" si="1"/>
        <v>H</v>
      </c>
      <c r="M11" s="76" t="str">
        <f t="shared" si="2"/>
        <v>3</v>
      </c>
      <c r="O11" s="83">
        <f t="shared" si="35"/>
        <v>0</v>
      </c>
      <c r="P11" s="84">
        <f t="shared" si="36"/>
        <v>0</v>
      </c>
      <c r="Q11" s="84">
        <f t="shared" si="37"/>
        <v>0</v>
      </c>
      <c r="R11" s="84">
        <f t="shared" si="38"/>
        <v>0</v>
      </c>
      <c r="S11" s="93"/>
      <c r="T11" s="83">
        <f t="shared" si="39"/>
        <v>0</v>
      </c>
      <c r="U11" s="84">
        <f t="shared" si="40"/>
        <v>0</v>
      </c>
      <c r="V11" s="84">
        <f t="shared" si="41"/>
        <v>0</v>
      </c>
      <c r="W11" s="84">
        <f t="shared" si="42"/>
        <v>0</v>
      </c>
      <c r="X11" s="88"/>
      <c r="Y11" s="83">
        <f t="shared" si="43"/>
        <v>0</v>
      </c>
      <c r="Z11" s="84">
        <f t="shared" si="44"/>
        <v>0</v>
      </c>
      <c r="AA11" s="84">
        <f t="shared" si="45"/>
        <v>0</v>
      </c>
      <c r="AB11" s="84">
        <f t="shared" si="46"/>
        <v>0</v>
      </c>
      <c r="AC11" s="88"/>
      <c r="AD11" s="83">
        <f t="shared" si="47"/>
        <v>1</v>
      </c>
      <c r="AE11" s="84">
        <f t="shared" si="48"/>
        <v>0</v>
      </c>
      <c r="AF11" s="84">
        <f t="shared" si="49"/>
        <v>2</v>
      </c>
      <c r="AG11" s="84">
        <f t="shared" si="50"/>
        <v>6</v>
      </c>
      <c r="AH11" s="88"/>
      <c r="AI11" s="83">
        <f t="shared" si="51"/>
        <v>0</v>
      </c>
      <c r="AJ11" s="84">
        <f t="shared" si="52"/>
        <v>0</v>
      </c>
      <c r="AK11" s="84">
        <f t="shared" si="53"/>
        <v>0</v>
      </c>
      <c r="AL11" s="84">
        <f t="shared" si="54"/>
        <v>0</v>
      </c>
      <c r="AM11" s="88"/>
      <c r="AN11" s="83">
        <f t="shared" si="55"/>
        <v>0</v>
      </c>
      <c r="AO11" s="84">
        <f t="shared" si="56"/>
        <v>0</v>
      </c>
      <c r="AP11" s="84">
        <f t="shared" si="57"/>
        <v>0</v>
      </c>
      <c r="AQ11" s="84">
        <f t="shared" si="58"/>
        <v>0</v>
      </c>
      <c r="AR11" s="88"/>
      <c r="AS11" s="83">
        <f t="shared" si="59"/>
        <v>1</v>
      </c>
      <c r="AT11" s="84">
        <f t="shared" si="60"/>
        <v>3</v>
      </c>
      <c r="AU11" s="84">
        <f t="shared" si="61"/>
        <v>6</v>
      </c>
      <c r="AV11" s="84">
        <f t="shared" si="62"/>
        <v>2</v>
      </c>
      <c r="AW11" s="88"/>
      <c r="AX11" s="83">
        <f t="shared" si="63"/>
        <v>0</v>
      </c>
      <c r="AY11" s="84">
        <f t="shared" si="64"/>
        <v>0</v>
      </c>
      <c r="AZ11" s="84">
        <f t="shared" si="65"/>
        <v>0</v>
      </c>
      <c r="BA11" s="84">
        <f t="shared" si="66"/>
        <v>0</v>
      </c>
      <c r="BB11" s="88"/>
      <c r="BF11" s="119" t="s">
        <v>244</v>
      </c>
      <c r="BG11" s="119"/>
      <c r="BH11" s="119" t="s">
        <v>245</v>
      </c>
    </row>
    <row r="12" spans="1:60" ht="15.75" x14ac:dyDescent="0.2">
      <c r="A12" s="210">
        <v>2</v>
      </c>
      <c r="B12" s="205">
        <v>5</v>
      </c>
      <c r="D12" s="75" t="str">
        <f>VLOOKUP(A12,'Databáze 2.liga'!$A$3:$B$10,2,FALSE)</f>
        <v>Třebětice</v>
      </c>
      <c r="E12" s="76" t="s">
        <v>12</v>
      </c>
      <c r="F12" s="75" t="str">
        <f>VLOOKUP(B12,'Databáze 2.liga'!$A$3:$B$10,2,FALSE)</f>
        <v>Hříšice</v>
      </c>
      <c r="G12" s="99">
        <v>3</v>
      </c>
      <c r="H12" s="105" t="s">
        <v>12</v>
      </c>
      <c r="I12" s="120">
        <v>5</v>
      </c>
      <c r="K12" s="76">
        <f t="shared" si="0"/>
        <v>1</v>
      </c>
      <c r="L12" s="76" t="str">
        <f t="shared" si="1"/>
        <v>H</v>
      </c>
      <c r="M12" s="76" t="str">
        <f t="shared" si="2"/>
        <v>3</v>
      </c>
      <c r="O12" s="83">
        <f t="shared" si="35"/>
        <v>0</v>
      </c>
      <c r="P12" s="84">
        <f t="shared" si="36"/>
        <v>0</v>
      </c>
      <c r="Q12" s="84">
        <f t="shared" si="37"/>
        <v>0</v>
      </c>
      <c r="R12" s="84">
        <f t="shared" si="38"/>
        <v>0</v>
      </c>
      <c r="S12" s="93"/>
      <c r="T12" s="83">
        <f t="shared" si="39"/>
        <v>1</v>
      </c>
      <c r="U12" s="84">
        <f t="shared" si="40"/>
        <v>0</v>
      </c>
      <c r="V12" s="84">
        <f t="shared" si="41"/>
        <v>3</v>
      </c>
      <c r="W12" s="84">
        <f t="shared" si="42"/>
        <v>5</v>
      </c>
      <c r="X12" s="88"/>
      <c r="Y12" s="83">
        <f t="shared" si="43"/>
        <v>0</v>
      </c>
      <c r="Z12" s="84">
        <f t="shared" si="44"/>
        <v>0</v>
      </c>
      <c r="AA12" s="84">
        <f t="shared" si="45"/>
        <v>0</v>
      </c>
      <c r="AB12" s="84">
        <f t="shared" si="46"/>
        <v>0</v>
      </c>
      <c r="AC12" s="88"/>
      <c r="AD12" s="83">
        <f t="shared" si="47"/>
        <v>0</v>
      </c>
      <c r="AE12" s="84">
        <f t="shared" si="48"/>
        <v>0</v>
      </c>
      <c r="AF12" s="84">
        <f t="shared" si="49"/>
        <v>0</v>
      </c>
      <c r="AG12" s="84">
        <f t="shared" si="50"/>
        <v>0</v>
      </c>
      <c r="AH12" s="88"/>
      <c r="AI12" s="83">
        <f t="shared" si="51"/>
        <v>1</v>
      </c>
      <c r="AJ12" s="84">
        <f t="shared" si="52"/>
        <v>3</v>
      </c>
      <c r="AK12" s="84">
        <f t="shared" si="53"/>
        <v>5</v>
      </c>
      <c r="AL12" s="84">
        <f t="shared" si="54"/>
        <v>3</v>
      </c>
      <c r="AM12" s="88"/>
      <c r="AN12" s="83">
        <f t="shared" si="55"/>
        <v>0</v>
      </c>
      <c r="AO12" s="84">
        <f t="shared" si="56"/>
        <v>0</v>
      </c>
      <c r="AP12" s="84">
        <f t="shared" si="57"/>
        <v>0</v>
      </c>
      <c r="AQ12" s="84">
        <f t="shared" si="58"/>
        <v>0</v>
      </c>
      <c r="AR12" s="88"/>
      <c r="AS12" s="83">
        <f t="shared" si="59"/>
        <v>0</v>
      </c>
      <c r="AT12" s="84">
        <f t="shared" si="60"/>
        <v>0</v>
      </c>
      <c r="AU12" s="84">
        <f t="shared" si="61"/>
        <v>0</v>
      </c>
      <c r="AV12" s="84">
        <f t="shared" si="62"/>
        <v>0</v>
      </c>
      <c r="AW12" s="88"/>
      <c r="AX12" s="83">
        <f t="shared" si="63"/>
        <v>0</v>
      </c>
      <c r="AY12" s="84">
        <f t="shared" si="64"/>
        <v>0</v>
      </c>
      <c r="AZ12" s="84">
        <f t="shared" si="65"/>
        <v>0</v>
      </c>
      <c r="BA12" s="84">
        <f t="shared" si="66"/>
        <v>0</v>
      </c>
      <c r="BB12" s="88"/>
      <c r="BF12" s="119" t="s">
        <v>251</v>
      </c>
      <c r="BG12" s="119"/>
      <c r="BH12" s="119" t="s">
        <v>252</v>
      </c>
    </row>
    <row r="13" spans="1:60" ht="24" x14ac:dyDescent="0.2">
      <c r="A13" s="208">
        <v>3</v>
      </c>
      <c r="B13" s="207">
        <v>8</v>
      </c>
      <c r="D13" s="75" t="str">
        <f>VLOOKUP(A13,'Databáze 2.liga'!$A$3:$B$10,2,FALSE)</f>
        <v>HC Jindřichovice</v>
      </c>
      <c r="E13" s="76" t="s">
        <v>12</v>
      </c>
      <c r="F13" s="75" t="str">
        <f>VLOOKUP(B13,'Databáze 2.liga'!$A$3:$B$10,2,FALSE)</f>
        <v>HC Vlci</v>
      </c>
      <c r="G13" s="99">
        <v>10</v>
      </c>
      <c r="H13" s="105" t="s">
        <v>12</v>
      </c>
      <c r="I13" s="120">
        <v>3</v>
      </c>
      <c r="K13" s="76">
        <f t="shared" si="0"/>
        <v>1</v>
      </c>
      <c r="L13" s="76" t="str">
        <f t="shared" si="1"/>
        <v>D</v>
      </c>
      <c r="M13" s="76" t="str">
        <f t="shared" si="2"/>
        <v>3</v>
      </c>
      <c r="O13" s="83">
        <f t="shared" si="35"/>
        <v>0</v>
      </c>
      <c r="P13" s="84">
        <f t="shared" si="36"/>
        <v>0</v>
      </c>
      <c r="Q13" s="84">
        <f t="shared" si="37"/>
        <v>0</v>
      </c>
      <c r="R13" s="84">
        <f t="shared" si="38"/>
        <v>0</v>
      </c>
      <c r="S13" s="93"/>
      <c r="T13" s="83">
        <f t="shared" si="39"/>
        <v>0</v>
      </c>
      <c r="U13" s="84">
        <f t="shared" si="40"/>
        <v>0</v>
      </c>
      <c r="V13" s="84">
        <f t="shared" si="41"/>
        <v>0</v>
      </c>
      <c r="W13" s="84">
        <f t="shared" si="42"/>
        <v>0</v>
      </c>
      <c r="X13" s="88"/>
      <c r="Y13" s="83">
        <f t="shared" si="43"/>
        <v>1</v>
      </c>
      <c r="Z13" s="84">
        <f t="shared" si="44"/>
        <v>3</v>
      </c>
      <c r="AA13" s="84">
        <f t="shared" si="45"/>
        <v>10</v>
      </c>
      <c r="AB13" s="84">
        <f t="shared" si="46"/>
        <v>3</v>
      </c>
      <c r="AC13" s="88"/>
      <c r="AD13" s="83">
        <f t="shared" si="47"/>
        <v>0</v>
      </c>
      <c r="AE13" s="84">
        <f t="shared" si="48"/>
        <v>0</v>
      </c>
      <c r="AF13" s="84">
        <f t="shared" si="49"/>
        <v>0</v>
      </c>
      <c r="AG13" s="84">
        <f t="shared" si="50"/>
        <v>0</v>
      </c>
      <c r="AH13" s="88"/>
      <c r="AI13" s="83">
        <f t="shared" si="51"/>
        <v>0</v>
      </c>
      <c r="AJ13" s="84">
        <f t="shared" si="52"/>
        <v>0</v>
      </c>
      <c r="AK13" s="84">
        <f t="shared" si="53"/>
        <v>0</v>
      </c>
      <c r="AL13" s="84">
        <f t="shared" si="54"/>
        <v>0</v>
      </c>
      <c r="AM13" s="88"/>
      <c r="AN13" s="83">
        <f t="shared" si="55"/>
        <v>0</v>
      </c>
      <c r="AO13" s="84">
        <f t="shared" si="56"/>
        <v>0</v>
      </c>
      <c r="AP13" s="84">
        <f t="shared" si="57"/>
        <v>0</v>
      </c>
      <c r="AQ13" s="84">
        <f t="shared" si="58"/>
        <v>0</v>
      </c>
      <c r="AR13" s="88"/>
      <c r="AS13" s="83">
        <f t="shared" si="59"/>
        <v>0</v>
      </c>
      <c r="AT13" s="84">
        <f t="shared" si="60"/>
        <v>0</v>
      </c>
      <c r="AU13" s="84">
        <f t="shared" si="61"/>
        <v>0</v>
      </c>
      <c r="AV13" s="84">
        <f t="shared" si="62"/>
        <v>0</v>
      </c>
      <c r="AW13" s="88"/>
      <c r="AX13" s="83">
        <f t="shared" si="63"/>
        <v>1</v>
      </c>
      <c r="AY13" s="84">
        <f t="shared" si="64"/>
        <v>0</v>
      </c>
      <c r="AZ13" s="84">
        <f t="shared" si="65"/>
        <v>3</v>
      </c>
      <c r="BA13" s="84">
        <f t="shared" si="66"/>
        <v>10</v>
      </c>
      <c r="BB13" s="88"/>
      <c r="BF13" s="119" t="s">
        <v>255</v>
      </c>
      <c r="BG13" s="119"/>
      <c r="BH13" s="119" t="s">
        <v>256</v>
      </c>
    </row>
    <row r="14" spans="1:60" ht="15.75" x14ac:dyDescent="0.2">
      <c r="A14" s="206">
        <v>1</v>
      </c>
      <c r="B14" s="209">
        <v>6</v>
      </c>
      <c r="D14" s="75" t="str">
        <f>VLOOKUP(A14,'Databáze 2.liga'!$A$3:$B$10,2,FALSE)</f>
        <v>Stará Říše</v>
      </c>
      <c r="E14" s="76" t="s">
        <v>12</v>
      </c>
      <c r="F14" s="75" t="str">
        <f>VLOOKUP(B14,'Databáze 2.liga'!$A$3:$B$10,2,FALSE)</f>
        <v>Třeštice B</v>
      </c>
      <c r="G14" s="99">
        <v>5</v>
      </c>
      <c r="H14" s="105" t="s">
        <v>12</v>
      </c>
      <c r="I14" s="120">
        <v>2</v>
      </c>
      <c r="K14" s="76">
        <f t="shared" si="0"/>
        <v>1</v>
      </c>
      <c r="L14" s="76" t="str">
        <f t="shared" si="1"/>
        <v>D</v>
      </c>
      <c r="M14" s="76" t="str">
        <f t="shared" si="2"/>
        <v>3</v>
      </c>
      <c r="O14" s="83">
        <f t="shared" si="35"/>
        <v>1</v>
      </c>
      <c r="P14" s="84">
        <f t="shared" si="36"/>
        <v>3</v>
      </c>
      <c r="Q14" s="84">
        <f t="shared" si="37"/>
        <v>5</v>
      </c>
      <c r="R14" s="84">
        <f t="shared" si="38"/>
        <v>2</v>
      </c>
      <c r="S14" s="93"/>
      <c r="T14" s="83">
        <f t="shared" si="39"/>
        <v>0</v>
      </c>
      <c r="U14" s="84">
        <f t="shared" si="40"/>
        <v>0</v>
      </c>
      <c r="V14" s="84">
        <f t="shared" si="41"/>
        <v>0</v>
      </c>
      <c r="W14" s="84">
        <f t="shared" si="42"/>
        <v>0</v>
      </c>
      <c r="X14" s="88"/>
      <c r="Y14" s="83">
        <f t="shared" si="43"/>
        <v>0</v>
      </c>
      <c r="Z14" s="84">
        <f t="shared" si="44"/>
        <v>0</v>
      </c>
      <c r="AA14" s="84">
        <f t="shared" si="45"/>
        <v>0</v>
      </c>
      <c r="AB14" s="84">
        <f t="shared" si="46"/>
        <v>0</v>
      </c>
      <c r="AC14" s="88"/>
      <c r="AD14" s="83">
        <f t="shared" si="47"/>
        <v>0</v>
      </c>
      <c r="AE14" s="84">
        <f t="shared" si="48"/>
        <v>0</v>
      </c>
      <c r="AF14" s="84">
        <f t="shared" si="49"/>
        <v>0</v>
      </c>
      <c r="AG14" s="84">
        <f t="shared" si="50"/>
        <v>0</v>
      </c>
      <c r="AH14" s="88"/>
      <c r="AI14" s="83">
        <f t="shared" si="51"/>
        <v>0</v>
      </c>
      <c r="AJ14" s="84">
        <f t="shared" si="52"/>
        <v>0</v>
      </c>
      <c r="AK14" s="84">
        <f t="shared" si="53"/>
        <v>0</v>
      </c>
      <c r="AL14" s="84">
        <f t="shared" si="54"/>
        <v>0</v>
      </c>
      <c r="AM14" s="88"/>
      <c r="AN14" s="83">
        <f t="shared" si="55"/>
        <v>1</v>
      </c>
      <c r="AO14" s="84">
        <f t="shared" si="56"/>
        <v>0</v>
      </c>
      <c r="AP14" s="84">
        <f t="shared" si="57"/>
        <v>2</v>
      </c>
      <c r="AQ14" s="84">
        <f t="shared" si="58"/>
        <v>5</v>
      </c>
      <c r="AR14" s="88"/>
      <c r="AS14" s="83">
        <f t="shared" si="59"/>
        <v>0</v>
      </c>
      <c r="AT14" s="84">
        <f t="shared" si="60"/>
        <v>0</v>
      </c>
      <c r="AU14" s="84">
        <f t="shared" si="61"/>
        <v>0</v>
      </c>
      <c r="AV14" s="84">
        <f t="shared" si="62"/>
        <v>0</v>
      </c>
      <c r="AW14" s="88"/>
      <c r="AX14" s="83">
        <f t="shared" si="63"/>
        <v>0</v>
      </c>
      <c r="AY14" s="84">
        <f t="shared" si="64"/>
        <v>0</v>
      </c>
      <c r="AZ14" s="84">
        <f t="shared" si="65"/>
        <v>0</v>
      </c>
      <c r="BA14" s="84">
        <f t="shared" si="66"/>
        <v>0</v>
      </c>
      <c r="BB14" s="88"/>
      <c r="BF14" s="119" t="s">
        <v>257</v>
      </c>
      <c r="BG14" s="119"/>
      <c r="BH14" s="119" t="s">
        <v>258</v>
      </c>
    </row>
    <row r="15" spans="1:60" ht="15.75" x14ac:dyDescent="0.2">
      <c r="A15" s="207">
        <v>8</v>
      </c>
      <c r="B15" s="204">
        <v>4</v>
      </c>
      <c r="D15" s="75" t="str">
        <f>VLOOKUP(A15,'Databáze 2.liga'!$A$3:$B$10,2,FALSE)</f>
        <v>HC Vlci</v>
      </c>
      <c r="E15" s="76" t="s">
        <v>12</v>
      </c>
      <c r="F15" s="75" t="str">
        <f>VLOOKUP(B15,'Databáze 2.liga'!$A$3:$B$10,2,FALSE)</f>
        <v>Uvidíme</v>
      </c>
      <c r="G15" s="99">
        <v>5</v>
      </c>
      <c r="H15" s="105" t="s">
        <v>12</v>
      </c>
      <c r="I15" s="120">
        <v>6</v>
      </c>
      <c r="K15" s="76">
        <f t="shared" si="0"/>
        <v>1</v>
      </c>
      <c r="L15" s="76" t="str">
        <f t="shared" si="1"/>
        <v>H</v>
      </c>
      <c r="M15" s="76" t="str">
        <f t="shared" si="2"/>
        <v>3</v>
      </c>
      <c r="O15" s="83">
        <f t="shared" si="35"/>
        <v>0</v>
      </c>
      <c r="P15" s="84">
        <f t="shared" si="36"/>
        <v>0</v>
      </c>
      <c r="Q15" s="84">
        <f t="shared" si="37"/>
        <v>0</v>
      </c>
      <c r="R15" s="84">
        <f t="shared" si="38"/>
        <v>0</v>
      </c>
      <c r="S15" s="93"/>
      <c r="T15" s="83">
        <f t="shared" si="39"/>
        <v>0</v>
      </c>
      <c r="U15" s="84">
        <f t="shared" si="40"/>
        <v>0</v>
      </c>
      <c r="V15" s="84">
        <f t="shared" si="41"/>
        <v>0</v>
      </c>
      <c r="W15" s="84">
        <f t="shared" si="42"/>
        <v>0</v>
      </c>
      <c r="X15" s="88"/>
      <c r="Y15" s="83">
        <f t="shared" si="43"/>
        <v>0</v>
      </c>
      <c r="Z15" s="84">
        <f t="shared" si="44"/>
        <v>0</v>
      </c>
      <c r="AA15" s="84">
        <f t="shared" si="45"/>
        <v>0</v>
      </c>
      <c r="AB15" s="84">
        <f t="shared" si="46"/>
        <v>0</v>
      </c>
      <c r="AC15" s="88"/>
      <c r="AD15" s="83">
        <f t="shared" si="47"/>
        <v>1</v>
      </c>
      <c r="AE15" s="84">
        <f t="shared" si="48"/>
        <v>3</v>
      </c>
      <c r="AF15" s="84">
        <f t="shared" si="49"/>
        <v>6</v>
      </c>
      <c r="AG15" s="84">
        <f t="shared" si="50"/>
        <v>5</v>
      </c>
      <c r="AH15" s="88"/>
      <c r="AI15" s="83">
        <f t="shared" si="51"/>
        <v>0</v>
      </c>
      <c r="AJ15" s="84">
        <f t="shared" si="52"/>
        <v>0</v>
      </c>
      <c r="AK15" s="84">
        <f t="shared" si="53"/>
        <v>0</v>
      </c>
      <c r="AL15" s="84">
        <f t="shared" si="54"/>
        <v>0</v>
      </c>
      <c r="AM15" s="88"/>
      <c r="AN15" s="83">
        <f t="shared" si="55"/>
        <v>0</v>
      </c>
      <c r="AO15" s="84">
        <f t="shared" si="56"/>
        <v>0</v>
      </c>
      <c r="AP15" s="84">
        <f t="shared" si="57"/>
        <v>0</v>
      </c>
      <c r="AQ15" s="84">
        <f t="shared" si="58"/>
        <v>0</v>
      </c>
      <c r="AR15" s="88"/>
      <c r="AS15" s="83">
        <f t="shared" si="59"/>
        <v>0</v>
      </c>
      <c r="AT15" s="84">
        <f t="shared" si="60"/>
        <v>0</v>
      </c>
      <c r="AU15" s="84">
        <f t="shared" si="61"/>
        <v>0</v>
      </c>
      <c r="AV15" s="84">
        <f t="shared" si="62"/>
        <v>0</v>
      </c>
      <c r="AW15" s="88"/>
      <c r="AX15" s="83">
        <f t="shared" si="63"/>
        <v>1</v>
      </c>
      <c r="AY15" s="84">
        <f t="shared" si="64"/>
        <v>0</v>
      </c>
      <c r="AZ15" s="84">
        <f t="shared" si="65"/>
        <v>5</v>
      </c>
      <c r="BA15" s="84">
        <f t="shared" si="66"/>
        <v>6</v>
      </c>
      <c r="BB15" s="88"/>
      <c r="BF15" s="119" t="s">
        <v>259</v>
      </c>
      <c r="BG15" s="119"/>
      <c r="BH15" s="119" t="s">
        <v>260</v>
      </c>
    </row>
    <row r="16" spans="1:60" ht="15.75" x14ac:dyDescent="0.2">
      <c r="A16" s="211">
        <v>7</v>
      </c>
      <c r="B16" s="208">
        <v>3</v>
      </c>
      <c r="D16" s="75" t="str">
        <f>VLOOKUP(A16,'Databáze 2.liga'!$A$3:$B$10,2,FALSE)</f>
        <v>Červený Hrádek</v>
      </c>
      <c r="E16" s="76" t="s">
        <v>12</v>
      </c>
      <c r="F16" s="75" t="str">
        <f>VLOOKUP(B16,'Databáze 2.liga'!$A$3:$B$10,2,FALSE)</f>
        <v>HC Jindřichovice</v>
      </c>
      <c r="G16" s="99">
        <v>2</v>
      </c>
      <c r="H16" s="105" t="s">
        <v>12</v>
      </c>
      <c r="I16" s="120">
        <v>5</v>
      </c>
      <c r="K16" s="76">
        <f t="shared" si="0"/>
        <v>1</v>
      </c>
      <c r="L16" s="76" t="str">
        <f t="shared" si="1"/>
        <v>H</v>
      </c>
      <c r="M16" s="76" t="str">
        <f t="shared" si="2"/>
        <v>3</v>
      </c>
      <c r="O16" s="83">
        <f t="shared" si="35"/>
        <v>0</v>
      </c>
      <c r="P16" s="84">
        <f t="shared" si="36"/>
        <v>0</v>
      </c>
      <c r="Q16" s="84">
        <f t="shared" si="37"/>
        <v>0</v>
      </c>
      <c r="R16" s="84">
        <f t="shared" si="38"/>
        <v>0</v>
      </c>
      <c r="S16" s="93"/>
      <c r="T16" s="83">
        <f t="shared" si="39"/>
        <v>0</v>
      </c>
      <c r="U16" s="84">
        <f t="shared" si="40"/>
        <v>0</v>
      </c>
      <c r="V16" s="84">
        <f t="shared" si="41"/>
        <v>0</v>
      </c>
      <c r="W16" s="84">
        <f t="shared" si="42"/>
        <v>0</v>
      </c>
      <c r="X16" s="88"/>
      <c r="Y16" s="83">
        <f t="shared" si="43"/>
        <v>1</v>
      </c>
      <c r="Z16" s="84">
        <f t="shared" si="44"/>
        <v>3</v>
      </c>
      <c r="AA16" s="84">
        <f t="shared" si="45"/>
        <v>5</v>
      </c>
      <c r="AB16" s="84">
        <f t="shared" si="46"/>
        <v>2</v>
      </c>
      <c r="AC16" s="88"/>
      <c r="AD16" s="83">
        <f t="shared" si="47"/>
        <v>0</v>
      </c>
      <c r="AE16" s="84">
        <f t="shared" si="48"/>
        <v>0</v>
      </c>
      <c r="AF16" s="84">
        <f t="shared" si="49"/>
        <v>0</v>
      </c>
      <c r="AG16" s="84">
        <f t="shared" si="50"/>
        <v>0</v>
      </c>
      <c r="AH16" s="88"/>
      <c r="AI16" s="83">
        <f t="shared" si="51"/>
        <v>0</v>
      </c>
      <c r="AJ16" s="84">
        <f t="shared" si="52"/>
        <v>0</v>
      </c>
      <c r="AK16" s="84">
        <f t="shared" si="53"/>
        <v>0</v>
      </c>
      <c r="AL16" s="84">
        <f t="shared" si="54"/>
        <v>0</v>
      </c>
      <c r="AM16" s="88"/>
      <c r="AN16" s="83">
        <f t="shared" si="55"/>
        <v>0</v>
      </c>
      <c r="AO16" s="84">
        <f t="shared" si="56"/>
        <v>0</v>
      </c>
      <c r="AP16" s="84">
        <f t="shared" si="57"/>
        <v>0</v>
      </c>
      <c r="AQ16" s="84">
        <f t="shared" si="58"/>
        <v>0</v>
      </c>
      <c r="AR16" s="88"/>
      <c r="AS16" s="83">
        <f t="shared" si="59"/>
        <v>1</v>
      </c>
      <c r="AT16" s="84">
        <f t="shared" si="60"/>
        <v>0</v>
      </c>
      <c r="AU16" s="84">
        <f t="shared" si="61"/>
        <v>2</v>
      </c>
      <c r="AV16" s="84">
        <f t="shared" si="62"/>
        <v>5</v>
      </c>
      <c r="AW16" s="88"/>
      <c r="AX16" s="83">
        <f t="shared" si="63"/>
        <v>0</v>
      </c>
      <c r="AY16" s="84">
        <f t="shared" si="64"/>
        <v>0</v>
      </c>
      <c r="AZ16" s="84">
        <f t="shared" si="65"/>
        <v>0</v>
      </c>
      <c r="BA16" s="84">
        <f t="shared" si="66"/>
        <v>0</v>
      </c>
      <c r="BB16" s="88"/>
      <c r="BF16" s="119" t="s">
        <v>267</v>
      </c>
      <c r="BG16" s="119"/>
      <c r="BH16" s="119" t="s">
        <v>268</v>
      </c>
    </row>
    <row r="17" spans="1:62" ht="15.75" x14ac:dyDescent="0.2">
      <c r="A17" s="209">
        <v>6</v>
      </c>
      <c r="B17" s="210">
        <v>2</v>
      </c>
      <c r="D17" s="75" t="str">
        <f>VLOOKUP(A17,'Databáze 2.liga'!$A$3:$B$10,2,FALSE)</f>
        <v>Třeštice B</v>
      </c>
      <c r="E17" s="76" t="s">
        <v>12</v>
      </c>
      <c r="F17" s="75" t="str">
        <f>VLOOKUP(B17,'Databáze 2.liga'!$A$3:$B$10,2,FALSE)</f>
        <v>Třebětice</v>
      </c>
      <c r="G17" s="99">
        <v>5</v>
      </c>
      <c r="H17" s="105" t="s">
        <v>12</v>
      </c>
      <c r="I17" s="120">
        <v>7</v>
      </c>
      <c r="K17" s="76">
        <f t="shared" si="0"/>
        <v>1</v>
      </c>
      <c r="L17" s="76" t="str">
        <f t="shared" si="1"/>
        <v>H</v>
      </c>
      <c r="M17" s="76" t="str">
        <f t="shared" si="2"/>
        <v>3</v>
      </c>
      <c r="O17" s="83">
        <f t="shared" si="35"/>
        <v>0</v>
      </c>
      <c r="P17" s="84">
        <f t="shared" si="36"/>
        <v>0</v>
      </c>
      <c r="Q17" s="84">
        <f t="shared" si="37"/>
        <v>0</v>
      </c>
      <c r="R17" s="84">
        <f t="shared" si="38"/>
        <v>0</v>
      </c>
      <c r="S17" s="93"/>
      <c r="T17" s="83">
        <f t="shared" si="39"/>
        <v>1</v>
      </c>
      <c r="U17" s="84">
        <f t="shared" si="40"/>
        <v>3</v>
      </c>
      <c r="V17" s="84">
        <f t="shared" si="41"/>
        <v>7</v>
      </c>
      <c r="W17" s="84">
        <f t="shared" si="42"/>
        <v>5</v>
      </c>
      <c r="X17" s="88"/>
      <c r="Y17" s="83">
        <f t="shared" si="43"/>
        <v>0</v>
      </c>
      <c r="Z17" s="84">
        <f t="shared" si="44"/>
        <v>0</v>
      </c>
      <c r="AA17" s="84">
        <f t="shared" si="45"/>
        <v>0</v>
      </c>
      <c r="AB17" s="84">
        <f t="shared" si="46"/>
        <v>0</v>
      </c>
      <c r="AC17" s="88"/>
      <c r="AD17" s="83">
        <f t="shared" si="47"/>
        <v>0</v>
      </c>
      <c r="AE17" s="84">
        <f t="shared" si="48"/>
        <v>0</v>
      </c>
      <c r="AF17" s="84">
        <f t="shared" si="49"/>
        <v>0</v>
      </c>
      <c r="AG17" s="84">
        <f t="shared" si="50"/>
        <v>0</v>
      </c>
      <c r="AH17" s="88"/>
      <c r="AI17" s="83">
        <f t="shared" si="51"/>
        <v>0</v>
      </c>
      <c r="AJ17" s="84">
        <f t="shared" si="52"/>
        <v>0</v>
      </c>
      <c r="AK17" s="84">
        <f t="shared" si="53"/>
        <v>0</v>
      </c>
      <c r="AL17" s="84">
        <f t="shared" si="54"/>
        <v>0</v>
      </c>
      <c r="AM17" s="88"/>
      <c r="AN17" s="83">
        <f t="shared" si="55"/>
        <v>1</v>
      </c>
      <c r="AO17" s="84">
        <f t="shared" si="56"/>
        <v>0</v>
      </c>
      <c r="AP17" s="84">
        <f t="shared" si="57"/>
        <v>5</v>
      </c>
      <c r="AQ17" s="84">
        <f t="shared" si="58"/>
        <v>7</v>
      </c>
      <c r="AR17" s="88"/>
      <c r="AS17" s="83">
        <f t="shared" si="59"/>
        <v>0</v>
      </c>
      <c r="AT17" s="84">
        <f t="shared" si="60"/>
        <v>0</v>
      </c>
      <c r="AU17" s="84">
        <f t="shared" si="61"/>
        <v>0</v>
      </c>
      <c r="AV17" s="84">
        <f t="shared" si="62"/>
        <v>0</v>
      </c>
      <c r="AW17" s="88"/>
      <c r="AX17" s="83">
        <f t="shared" si="63"/>
        <v>0</v>
      </c>
      <c r="AY17" s="84">
        <f t="shared" si="64"/>
        <v>0</v>
      </c>
      <c r="AZ17" s="84">
        <f t="shared" si="65"/>
        <v>0</v>
      </c>
      <c r="BA17" s="84">
        <f t="shared" si="66"/>
        <v>0</v>
      </c>
      <c r="BB17" s="88"/>
      <c r="BF17" s="119" t="s">
        <v>271</v>
      </c>
      <c r="BG17" s="119"/>
      <c r="BH17" s="119" t="s">
        <v>272</v>
      </c>
    </row>
    <row r="18" spans="1:62" ht="15.75" x14ac:dyDescent="0.2">
      <c r="A18" s="205">
        <v>5</v>
      </c>
      <c r="B18" s="206">
        <v>1</v>
      </c>
      <c r="D18" s="75" t="str">
        <f>VLOOKUP(A18,'Databáze 2.liga'!$A$3:$B$10,2,FALSE)</f>
        <v>Hříšice</v>
      </c>
      <c r="E18" s="76" t="s">
        <v>12</v>
      </c>
      <c r="F18" s="75" t="str">
        <f>VLOOKUP(B18,'Databáze 2.liga'!$A$3:$B$10,2,FALSE)</f>
        <v>Stará Říše</v>
      </c>
      <c r="G18" s="99">
        <v>3</v>
      </c>
      <c r="H18" s="105" t="s">
        <v>12</v>
      </c>
      <c r="I18" s="120">
        <v>5</v>
      </c>
      <c r="K18" s="76">
        <f t="shared" si="0"/>
        <v>1</v>
      </c>
      <c r="L18" s="76" t="str">
        <f t="shared" si="1"/>
        <v>H</v>
      </c>
      <c r="M18" s="76" t="str">
        <f t="shared" si="2"/>
        <v>3</v>
      </c>
      <c r="O18" s="83">
        <f t="shared" si="35"/>
        <v>1</v>
      </c>
      <c r="P18" s="84">
        <f t="shared" si="36"/>
        <v>3</v>
      </c>
      <c r="Q18" s="84">
        <f t="shared" si="37"/>
        <v>5</v>
      </c>
      <c r="R18" s="84">
        <f t="shared" si="38"/>
        <v>3</v>
      </c>
      <c r="S18" s="93"/>
      <c r="T18" s="83">
        <f t="shared" si="39"/>
        <v>0</v>
      </c>
      <c r="U18" s="84">
        <f t="shared" si="40"/>
        <v>0</v>
      </c>
      <c r="V18" s="84">
        <f t="shared" si="41"/>
        <v>0</v>
      </c>
      <c r="W18" s="84">
        <f t="shared" si="42"/>
        <v>0</v>
      </c>
      <c r="X18" s="88"/>
      <c r="Y18" s="83">
        <f t="shared" si="43"/>
        <v>0</v>
      </c>
      <c r="Z18" s="84">
        <f t="shared" si="44"/>
        <v>0</v>
      </c>
      <c r="AA18" s="84">
        <f t="shared" si="45"/>
        <v>0</v>
      </c>
      <c r="AB18" s="84">
        <f t="shared" si="46"/>
        <v>0</v>
      </c>
      <c r="AC18" s="88"/>
      <c r="AD18" s="83">
        <f t="shared" si="47"/>
        <v>0</v>
      </c>
      <c r="AE18" s="84">
        <f t="shared" si="48"/>
        <v>0</v>
      </c>
      <c r="AF18" s="84">
        <f t="shared" si="49"/>
        <v>0</v>
      </c>
      <c r="AG18" s="84">
        <f t="shared" si="50"/>
        <v>0</v>
      </c>
      <c r="AH18" s="88"/>
      <c r="AI18" s="83">
        <f t="shared" si="51"/>
        <v>1</v>
      </c>
      <c r="AJ18" s="84">
        <f t="shared" si="52"/>
        <v>0</v>
      </c>
      <c r="AK18" s="84">
        <f t="shared" si="53"/>
        <v>3</v>
      </c>
      <c r="AL18" s="84">
        <f t="shared" si="54"/>
        <v>5</v>
      </c>
      <c r="AM18" s="88"/>
      <c r="AN18" s="83">
        <f t="shared" si="55"/>
        <v>0</v>
      </c>
      <c r="AO18" s="84">
        <f t="shared" si="56"/>
        <v>0</v>
      </c>
      <c r="AP18" s="84">
        <f t="shared" si="57"/>
        <v>0</v>
      </c>
      <c r="AQ18" s="84">
        <f t="shared" si="58"/>
        <v>0</v>
      </c>
      <c r="AR18" s="88"/>
      <c r="AS18" s="83">
        <f t="shared" si="59"/>
        <v>0</v>
      </c>
      <c r="AT18" s="84">
        <f t="shared" si="60"/>
        <v>0</v>
      </c>
      <c r="AU18" s="84">
        <f t="shared" si="61"/>
        <v>0</v>
      </c>
      <c r="AV18" s="84">
        <f t="shared" si="62"/>
        <v>0</v>
      </c>
      <c r="AW18" s="88"/>
      <c r="AX18" s="83">
        <f t="shared" si="63"/>
        <v>0</v>
      </c>
      <c r="AY18" s="84">
        <f t="shared" si="64"/>
        <v>0</v>
      </c>
      <c r="AZ18" s="84">
        <f t="shared" si="65"/>
        <v>0</v>
      </c>
      <c r="BA18" s="84">
        <f t="shared" si="66"/>
        <v>0</v>
      </c>
      <c r="BB18" s="88"/>
      <c r="BF18" s="119" t="s">
        <v>83</v>
      </c>
      <c r="BG18" s="119"/>
      <c r="BH18" s="119" t="s">
        <v>279</v>
      </c>
    </row>
    <row r="19" spans="1:62" ht="15.75" x14ac:dyDescent="0.2">
      <c r="A19" s="203"/>
      <c r="B19" s="203"/>
      <c r="E19" s="76"/>
      <c r="G19" s="99"/>
      <c r="H19" s="105"/>
      <c r="I19" s="120"/>
      <c r="K19" s="76" t="str">
        <f t="shared" si="0"/>
        <v/>
      </c>
      <c r="L19" s="76" t="str">
        <f t="shared" si="1"/>
        <v/>
      </c>
      <c r="M19" s="76" t="str">
        <f t="shared" si="2"/>
        <v/>
      </c>
      <c r="O19" s="83">
        <f t="shared" si="35"/>
        <v>0</v>
      </c>
      <c r="P19" s="84">
        <f t="shared" si="36"/>
        <v>0</v>
      </c>
      <c r="Q19" s="84">
        <f t="shared" si="37"/>
        <v>0</v>
      </c>
      <c r="R19" s="84">
        <f t="shared" si="38"/>
        <v>0</v>
      </c>
      <c r="S19" s="93"/>
      <c r="T19" s="83">
        <f t="shared" si="39"/>
        <v>0</v>
      </c>
      <c r="U19" s="84">
        <f t="shared" si="40"/>
        <v>0</v>
      </c>
      <c r="V19" s="84">
        <f t="shared" si="41"/>
        <v>0</v>
      </c>
      <c r="W19" s="84">
        <f t="shared" si="42"/>
        <v>0</v>
      </c>
      <c r="X19" s="88"/>
      <c r="Y19" s="83">
        <f t="shared" si="43"/>
        <v>0</v>
      </c>
      <c r="Z19" s="84">
        <f t="shared" si="44"/>
        <v>0</v>
      </c>
      <c r="AA19" s="84">
        <f t="shared" si="45"/>
        <v>0</v>
      </c>
      <c r="AB19" s="84">
        <f t="shared" si="46"/>
        <v>0</v>
      </c>
      <c r="AC19" s="88"/>
      <c r="AD19" s="83">
        <f t="shared" si="47"/>
        <v>0</v>
      </c>
      <c r="AE19" s="84">
        <f t="shared" si="48"/>
        <v>0</v>
      </c>
      <c r="AF19" s="84">
        <f t="shared" si="49"/>
        <v>0</v>
      </c>
      <c r="AG19" s="84">
        <f t="shared" si="50"/>
        <v>0</v>
      </c>
      <c r="AH19" s="88"/>
      <c r="AI19" s="83">
        <f t="shared" si="51"/>
        <v>0</v>
      </c>
      <c r="AJ19" s="84">
        <f t="shared" si="52"/>
        <v>0</v>
      </c>
      <c r="AK19" s="84">
        <f t="shared" si="53"/>
        <v>0</v>
      </c>
      <c r="AL19" s="84">
        <f t="shared" si="54"/>
        <v>0</v>
      </c>
      <c r="AM19" s="88"/>
      <c r="AN19" s="83">
        <f t="shared" si="55"/>
        <v>0</v>
      </c>
      <c r="AO19" s="84">
        <f t="shared" si="56"/>
        <v>0</v>
      </c>
      <c r="AP19" s="84">
        <f t="shared" si="57"/>
        <v>0</v>
      </c>
      <c r="AQ19" s="84">
        <f t="shared" si="58"/>
        <v>0</v>
      </c>
      <c r="AR19" s="88"/>
      <c r="AS19" s="83">
        <f t="shared" si="59"/>
        <v>0</v>
      </c>
      <c r="AT19" s="84">
        <f t="shared" si="60"/>
        <v>0</v>
      </c>
      <c r="AU19" s="84">
        <f t="shared" si="61"/>
        <v>0</v>
      </c>
      <c r="AV19" s="84">
        <f t="shared" si="62"/>
        <v>0</v>
      </c>
      <c r="AW19" s="88"/>
      <c r="AX19" s="83">
        <f t="shared" si="63"/>
        <v>0</v>
      </c>
      <c r="AY19" s="84">
        <f t="shared" si="64"/>
        <v>0</v>
      </c>
      <c r="AZ19" s="84">
        <f t="shared" si="65"/>
        <v>0</v>
      </c>
      <c r="BA19" s="84">
        <f t="shared" si="66"/>
        <v>0</v>
      </c>
      <c r="BB19" s="88"/>
    </row>
    <row r="20" spans="1:62" ht="15.75" x14ac:dyDescent="0.2">
      <c r="A20" s="203"/>
      <c r="B20" s="203"/>
      <c r="E20" s="76"/>
      <c r="G20" s="99"/>
      <c r="H20" s="105"/>
      <c r="I20" s="120"/>
      <c r="K20" s="76"/>
      <c r="L20" s="76"/>
      <c r="M20" s="76"/>
      <c r="O20" s="83"/>
      <c r="P20" s="84"/>
      <c r="Q20" s="84"/>
      <c r="R20" s="84"/>
      <c r="S20" s="93"/>
      <c r="T20" s="83"/>
      <c r="U20" s="84"/>
      <c r="V20" s="84"/>
      <c r="W20" s="84"/>
      <c r="X20" s="88"/>
      <c r="Y20" s="83"/>
      <c r="Z20" s="84"/>
      <c r="AA20" s="84"/>
      <c r="AB20" s="84"/>
      <c r="AC20" s="88"/>
      <c r="AD20" s="83"/>
      <c r="AE20" s="84"/>
      <c r="AF20" s="84"/>
      <c r="AG20" s="84"/>
      <c r="AH20" s="88"/>
      <c r="AI20" s="83"/>
      <c r="AJ20" s="84"/>
      <c r="AK20" s="84"/>
      <c r="AL20" s="84"/>
      <c r="AM20" s="88"/>
      <c r="AN20" s="83"/>
      <c r="AO20" s="84"/>
      <c r="AP20" s="84"/>
      <c r="AQ20" s="84"/>
      <c r="AR20" s="88"/>
      <c r="AS20" s="83"/>
      <c r="AT20" s="84"/>
      <c r="AU20" s="84"/>
      <c r="AV20" s="84"/>
      <c r="AW20" s="88"/>
      <c r="AX20" s="83"/>
      <c r="AY20" s="84"/>
      <c r="AZ20" s="84"/>
      <c r="BA20" s="84"/>
      <c r="BB20" s="88"/>
    </row>
    <row r="21" spans="1:62" ht="15.75" x14ac:dyDescent="0.2">
      <c r="A21" s="203"/>
      <c r="B21" s="203"/>
      <c r="E21" s="76"/>
      <c r="G21" s="99"/>
      <c r="H21" s="105"/>
      <c r="I21" s="120"/>
      <c r="K21" s="76" t="str">
        <f t="shared" si="0"/>
        <v/>
      </c>
      <c r="L21" s="76" t="str">
        <f t="shared" si="1"/>
        <v/>
      </c>
      <c r="M21" s="76" t="str">
        <f t="shared" si="2"/>
        <v/>
      </c>
      <c r="O21" s="83">
        <v>7</v>
      </c>
      <c r="P21" s="84">
        <v>12</v>
      </c>
      <c r="Q21" s="84">
        <v>39</v>
      </c>
      <c r="R21" s="84">
        <v>32</v>
      </c>
      <c r="S21" s="93"/>
      <c r="T21" s="83">
        <v>7</v>
      </c>
      <c r="U21" s="84">
        <v>9</v>
      </c>
      <c r="V21" s="84">
        <v>46</v>
      </c>
      <c r="W21" s="84">
        <v>42</v>
      </c>
      <c r="X21" s="88"/>
      <c r="Y21" s="83">
        <v>7</v>
      </c>
      <c r="Z21" s="84">
        <v>4</v>
      </c>
      <c r="AA21" s="84">
        <v>24</v>
      </c>
      <c r="AB21" s="84">
        <v>60</v>
      </c>
      <c r="AC21" s="88"/>
      <c r="AD21" s="83">
        <v>7</v>
      </c>
      <c r="AE21" s="84">
        <v>4</v>
      </c>
      <c r="AF21" s="84">
        <v>28</v>
      </c>
      <c r="AG21" s="84">
        <v>77</v>
      </c>
      <c r="AH21" s="88"/>
      <c r="AI21" s="83">
        <v>7</v>
      </c>
      <c r="AJ21" s="84">
        <v>13</v>
      </c>
      <c r="AK21" s="84">
        <v>31</v>
      </c>
      <c r="AL21" s="84">
        <v>36</v>
      </c>
      <c r="AM21" s="88"/>
      <c r="AN21" s="83">
        <v>7</v>
      </c>
      <c r="AO21" s="84">
        <v>7</v>
      </c>
      <c r="AP21" s="84">
        <v>37</v>
      </c>
      <c r="AQ21" s="84">
        <v>36</v>
      </c>
      <c r="AR21" s="88"/>
      <c r="AS21" s="83">
        <v>7</v>
      </c>
      <c r="AT21" s="84">
        <v>7</v>
      </c>
      <c r="AU21" s="84">
        <v>31</v>
      </c>
      <c r="AV21" s="84">
        <v>43</v>
      </c>
      <c r="AW21" s="88"/>
      <c r="AX21" s="83">
        <v>7</v>
      </c>
      <c r="AY21" s="84">
        <v>3</v>
      </c>
      <c r="AZ21" s="84">
        <v>23</v>
      </c>
      <c r="BA21" s="84">
        <v>79</v>
      </c>
      <c r="BB21" s="88"/>
    </row>
    <row r="22" spans="1:62" ht="15.75" customHeight="1" thickBot="1" x14ac:dyDescent="0.25">
      <c r="E22" s="76"/>
      <c r="I22" s="77"/>
      <c r="K22" s="76"/>
      <c r="L22" s="76"/>
      <c r="O22" s="96">
        <f>SUM(O3:O21)</f>
        <v>11</v>
      </c>
      <c r="P22" s="97">
        <f>SUM(P3:P21)</f>
        <v>24</v>
      </c>
      <c r="Q22" s="97">
        <f>SUM(Q3:Q21)</f>
        <v>73</v>
      </c>
      <c r="R22" s="97">
        <f>SUM(R3:R21)</f>
        <v>44</v>
      </c>
      <c r="S22" s="98">
        <f>Q22-R22</f>
        <v>29</v>
      </c>
      <c r="T22" s="96">
        <f>SUM(T3:T21)</f>
        <v>11</v>
      </c>
      <c r="U22" s="97">
        <f>SUM(U3:U21)</f>
        <v>18</v>
      </c>
      <c r="V22" s="97">
        <f>SUM(V3:V21)</f>
        <v>76</v>
      </c>
      <c r="W22" s="97">
        <f>SUM(W3:W21)</f>
        <v>58</v>
      </c>
      <c r="X22" s="98">
        <f>V22-W22</f>
        <v>18</v>
      </c>
      <c r="Y22" s="96">
        <f>SUM(Y3:Y21)</f>
        <v>11</v>
      </c>
      <c r="Z22" s="97">
        <f>SUM(Z3:Z21)</f>
        <v>10</v>
      </c>
      <c r="AA22" s="97">
        <f>SUM(AA3:AA21)</f>
        <v>48</v>
      </c>
      <c r="AB22" s="97">
        <f>SUM(AB3:AB21)</f>
        <v>81</v>
      </c>
      <c r="AC22" s="98">
        <f>AA22-AB22</f>
        <v>-33</v>
      </c>
      <c r="AD22" s="96">
        <f>SUM(AD3:AD21)</f>
        <v>11</v>
      </c>
      <c r="AE22" s="97">
        <f>SUM(AE3:AE21)</f>
        <v>10</v>
      </c>
      <c r="AF22" s="97">
        <f>SUM(AF3:AF21)</f>
        <v>46</v>
      </c>
      <c r="AG22" s="97">
        <f>SUM(AG3:AG21)</f>
        <v>97</v>
      </c>
      <c r="AH22" s="98">
        <f>AF22-AG22</f>
        <v>-51</v>
      </c>
      <c r="AI22" s="96">
        <f>SUM(AI3:AI21)</f>
        <v>11</v>
      </c>
      <c r="AJ22" s="97">
        <f>SUM(AJ3:AJ21)</f>
        <v>22</v>
      </c>
      <c r="AK22" s="97">
        <f>SUM(AK3:AK21)</f>
        <v>50</v>
      </c>
      <c r="AL22" s="97">
        <f>SUM(AL3:AL21)</f>
        <v>52</v>
      </c>
      <c r="AM22" s="98">
        <f>AK22-AL22</f>
        <v>-2</v>
      </c>
      <c r="AN22" s="96">
        <f>SUM(AN3:AN21)</f>
        <v>11</v>
      </c>
      <c r="AO22" s="97">
        <f>SUM(AO3:AO21)</f>
        <v>10</v>
      </c>
      <c r="AP22" s="97">
        <f>SUM(AP3:AP21)</f>
        <v>58</v>
      </c>
      <c r="AQ22" s="97">
        <f>SUM(AQ3:AQ21)</f>
        <v>59</v>
      </c>
      <c r="AR22" s="98">
        <f>AP22-AQ22</f>
        <v>-1</v>
      </c>
      <c r="AS22" s="96">
        <f>SUM(AS3:AS21)</f>
        <v>11</v>
      </c>
      <c r="AT22" s="97">
        <f>SUM(AT3:AT21)</f>
        <v>10</v>
      </c>
      <c r="AU22" s="97">
        <f>SUM(AU3:AU21)</f>
        <v>49</v>
      </c>
      <c r="AV22" s="97">
        <f>SUM(AV3:AV21)</f>
        <v>67</v>
      </c>
      <c r="AW22" s="98">
        <f>AU22-AV22</f>
        <v>-18</v>
      </c>
      <c r="AX22" s="96">
        <f>SUM(AX3:AX21)</f>
        <v>11</v>
      </c>
      <c r="AY22" s="97">
        <f>SUM(AY3:AY21)</f>
        <v>3</v>
      </c>
      <c r="AZ22" s="97">
        <f>SUM(AZ3:AZ21)</f>
        <v>34</v>
      </c>
      <c r="BA22" s="97">
        <f>SUM(BA3:BA21)</f>
        <v>122</v>
      </c>
      <c r="BB22" s="98">
        <f>AZ22-BA22</f>
        <v>-88</v>
      </c>
    </row>
    <row r="23" spans="1:62" s="144" customFormat="1" ht="15.75" customHeight="1" thickBot="1" x14ac:dyDescent="0.25">
      <c r="A23" s="75"/>
      <c r="B23" s="75"/>
      <c r="C23" s="75"/>
      <c r="D23" s="75"/>
      <c r="E23" s="76"/>
      <c r="F23" s="75"/>
      <c r="G23" s="75"/>
      <c r="H23" s="75"/>
      <c r="I23" s="77"/>
      <c r="J23" s="75"/>
      <c r="K23" s="76"/>
      <c r="L23" s="76"/>
      <c r="M23" s="75"/>
      <c r="N23" s="75"/>
      <c r="O23" s="76"/>
      <c r="P23" s="76"/>
      <c r="Q23" s="76"/>
      <c r="R23" s="76"/>
      <c r="S23" s="72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</row>
    <row r="24" spans="1:62" s="144" customFormat="1" ht="15.75" customHeight="1" x14ac:dyDescent="0.2">
      <c r="A24" s="99"/>
      <c r="B24" s="99"/>
      <c r="C24" s="100"/>
      <c r="D24" s="217" t="s">
        <v>192</v>
      </c>
      <c r="E24" s="102"/>
      <c r="F24" s="101"/>
      <c r="G24" s="101"/>
      <c r="H24" s="101"/>
      <c r="I24" s="103"/>
      <c r="J24" s="101"/>
      <c r="K24" s="102"/>
      <c r="L24" s="104"/>
      <c r="M24" s="99"/>
      <c r="N24" s="99"/>
      <c r="O24" s="72"/>
      <c r="P24" s="105"/>
      <c r="Q24" s="106"/>
      <c r="R24" s="105"/>
      <c r="S24" s="105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75"/>
      <c r="BH24" s="75"/>
      <c r="BI24" s="75"/>
      <c r="BJ24" s="75"/>
    </row>
    <row r="25" spans="1:62" s="144" customFormat="1" ht="15.75" customHeight="1" x14ac:dyDescent="0.2">
      <c r="A25" s="75"/>
      <c r="B25" s="75"/>
      <c r="C25" s="95"/>
      <c r="D25" s="75"/>
      <c r="E25" s="76"/>
      <c r="F25" s="75"/>
      <c r="G25" s="75"/>
      <c r="H25" s="75"/>
      <c r="I25" s="77"/>
      <c r="J25" s="75"/>
      <c r="K25" s="76"/>
      <c r="L25" s="107"/>
      <c r="M25" s="75"/>
      <c r="N25" s="75"/>
      <c r="O25" s="72"/>
      <c r="P25" s="72"/>
      <c r="Q25" s="106"/>
      <c r="R25" s="76"/>
      <c r="S25" s="72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</row>
    <row r="26" spans="1:62" s="144" customFormat="1" ht="15.75" customHeight="1" x14ac:dyDescent="0.2">
      <c r="A26" s="75"/>
      <c r="B26" s="75"/>
      <c r="C26" s="108">
        <v>1</v>
      </c>
      <c r="D26" s="75" t="str">
        <f>VLOOKUP(BD26,'Databáze 2.liga'!$I$3:$O$10,2,FALSE)</f>
        <v>Stará Říše</v>
      </c>
      <c r="E26" s="84">
        <f>VLOOKUP(BD26,'Databáze 2.liga'!$I$3:$O$10,4,FALSE)</f>
        <v>11</v>
      </c>
      <c r="F26" s="76"/>
      <c r="G26" s="109">
        <f>VLOOKUP(BD26,'Databáze 2.liga'!$I$3:$O$10,6,FALSE)</f>
        <v>73</v>
      </c>
      <c r="H26" s="76" t="s">
        <v>12</v>
      </c>
      <c r="I26" s="110">
        <f>VLOOKUP(BD26,'Databáze 2.liga'!$I$3:$O$10,7,FALSE)</f>
        <v>44</v>
      </c>
      <c r="J26" s="75"/>
      <c r="K26" s="76"/>
      <c r="L26" s="111">
        <f>VLOOKUP(BD26,'Databáze 2.liga'!$I$3:$O$10,5,FALSE)</f>
        <v>24</v>
      </c>
      <c r="M26" s="75"/>
      <c r="N26" s="75"/>
      <c r="O26" s="72"/>
      <c r="P26" s="72"/>
      <c r="Q26" s="106"/>
      <c r="R26" s="76"/>
      <c r="S26" s="72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>
        <f>LARGE('Databáze 2.liga'!$I$3:$I$10,1)</f>
        <v>2403631</v>
      </c>
      <c r="BE26" s="75"/>
      <c r="BF26" s="75"/>
      <c r="BG26" s="75"/>
      <c r="BH26" s="75"/>
      <c r="BI26" s="75"/>
      <c r="BJ26" s="75"/>
    </row>
    <row r="27" spans="1:62" s="144" customFormat="1" ht="15.75" customHeight="1" x14ac:dyDescent="0.2">
      <c r="A27" s="75"/>
      <c r="B27" s="75"/>
      <c r="C27" s="108">
        <v>2</v>
      </c>
      <c r="D27" s="75" t="str">
        <f>VLOOKUP(BD27,'Databáze 2.liga'!$I$3:$O$10,2,FALSE)</f>
        <v>Hříšice</v>
      </c>
      <c r="E27" s="84">
        <f>VLOOKUP(BD27,'Databáze 2.liga'!$I$3:$O$10,4,FALSE)</f>
        <v>11</v>
      </c>
      <c r="F27" s="76"/>
      <c r="G27" s="109">
        <f>VLOOKUP(BD27,'Databáze 2.liga'!$I$3:$O$10,6,FALSE)</f>
        <v>50</v>
      </c>
      <c r="H27" s="76" t="s">
        <v>12</v>
      </c>
      <c r="I27" s="110">
        <f>VLOOKUP(BD27,'Databáze 2.liga'!$I$3:$O$10,7,FALSE)</f>
        <v>52</v>
      </c>
      <c r="J27" s="75"/>
      <c r="K27" s="76"/>
      <c r="L27" s="111">
        <f>VLOOKUP(BD27,'Databáze 2.liga'!$I$3:$O$10,5,FALSE)</f>
        <v>22</v>
      </c>
      <c r="M27" s="75"/>
      <c r="N27" s="75"/>
      <c r="O27" s="72"/>
      <c r="P27" s="72"/>
      <c r="Q27" s="106"/>
      <c r="R27" s="76"/>
      <c r="S27" s="72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>
        <f>LARGE('Databáze 2.liga'!$I$3:$I$10,2)</f>
        <v>2200305</v>
      </c>
      <c r="BE27" s="75"/>
      <c r="BF27" s="75"/>
      <c r="BG27" s="75"/>
      <c r="BH27" s="75"/>
      <c r="BI27" s="75"/>
      <c r="BJ27" s="75"/>
    </row>
    <row r="28" spans="1:62" s="144" customFormat="1" ht="15.75" customHeight="1" x14ac:dyDescent="0.2">
      <c r="A28" s="75"/>
      <c r="B28" s="75"/>
      <c r="C28" s="108">
        <v>3</v>
      </c>
      <c r="D28" s="75" t="str">
        <f>VLOOKUP(BD28,'Databáze 2.liga'!$I$3:$O$10,2,FALSE)</f>
        <v>Třebětice</v>
      </c>
      <c r="E28" s="84">
        <f>VLOOKUP(BD28,'Databáze 2.liga'!$I$3:$O$10,4,FALSE)</f>
        <v>11</v>
      </c>
      <c r="F28" s="76"/>
      <c r="G28" s="109">
        <f>VLOOKUP(BD28,'Databáze 2.liga'!$I$3:$O$10,6,FALSE)</f>
        <v>76</v>
      </c>
      <c r="H28" s="76" t="s">
        <v>12</v>
      </c>
      <c r="I28" s="110">
        <f>VLOOKUP(BD28,'Databáze 2.liga'!$I$3:$O$10,7,FALSE)</f>
        <v>58</v>
      </c>
      <c r="J28" s="75"/>
      <c r="K28" s="76"/>
      <c r="L28" s="111">
        <f>VLOOKUP(BD28,'Databáze 2.liga'!$I$3:$O$10,5,FALSE)</f>
        <v>18</v>
      </c>
      <c r="M28" s="75"/>
      <c r="N28" s="75"/>
      <c r="O28" s="72"/>
      <c r="P28" s="72"/>
      <c r="Q28" s="106"/>
      <c r="R28" s="76"/>
      <c r="S28" s="72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>
        <f>LARGE('Databáze 2.liga'!$I$3:$I$10,3)</f>
        <v>1802562</v>
      </c>
      <c r="BE28" s="75"/>
      <c r="BF28" s="75"/>
      <c r="BG28" s="75"/>
      <c r="BH28" s="75"/>
      <c r="BI28" s="75"/>
      <c r="BJ28" s="75"/>
    </row>
    <row r="29" spans="1:62" s="144" customFormat="1" ht="15.75" customHeight="1" x14ac:dyDescent="0.2">
      <c r="A29" s="75"/>
      <c r="B29" s="75"/>
      <c r="C29" s="267">
        <v>4</v>
      </c>
      <c r="D29" s="240" t="str">
        <f>VLOOKUP(BD29,'Databáze 2.liga'!$I$3:$O$10,2,FALSE)</f>
        <v>Třeštice B</v>
      </c>
      <c r="E29" s="268">
        <f>VLOOKUP(BD29,'Databáze 2.liga'!$I$3:$O$10,4,FALSE)</f>
        <v>11</v>
      </c>
      <c r="F29" s="241"/>
      <c r="G29" s="269">
        <f>VLOOKUP(BD29,'Databáze 2.liga'!$I$3:$O$10,6,FALSE)</f>
        <v>58</v>
      </c>
      <c r="H29" s="241" t="s">
        <v>12</v>
      </c>
      <c r="I29" s="270">
        <f>VLOOKUP(BD29,'Databáze 2.liga'!$I$3:$O$10,7,FALSE)</f>
        <v>59</v>
      </c>
      <c r="J29" s="240"/>
      <c r="K29" s="241"/>
      <c r="L29" s="271">
        <f>VLOOKUP(BD29,'Databáze 2.liga'!$I$3:$O$10,5,FALSE)</f>
        <v>10</v>
      </c>
      <c r="M29" s="75"/>
      <c r="N29" s="75"/>
      <c r="O29" s="76"/>
      <c r="P29" s="76"/>
      <c r="Q29" s="76"/>
      <c r="R29" s="76"/>
      <c r="S29" s="72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>
        <f>LARGE('Databáze 2.liga'!$I$3:$I$10,4)</f>
        <v>1000486</v>
      </c>
      <c r="BE29" s="75"/>
      <c r="BF29" s="75"/>
      <c r="BG29" s="75"/>
      <c r="BH29" s="75"/>
      <c r="BI29" s="75"/>
      <c r="BJ29" s="75"/>
    </row>
    <row r="30" spans="1:62" s="144" customFormat="1" ht="15.75" customHeight="1" x14ac:dyDescent="0.2">
      <c r="A30" s="75"/>
      <c r="B30" s="75"/>
      <c r="C30" s="267">
        <v>5</v>
      </c>
      <c r="D30" s="240" t="str">
        <f>VLOOKUP(BD30,'Databáze 2.liga'!$I$3:$O$10,2,FALSE)</f>
        <v>Červený Hrádek</v>
      </c>
      <c r="E30" s="268">
        <f>VLOOKUP(BD30,'Databáze 2.liga'!$I$3:$O$10,4,FALSE)</f>
        <v>11</v>
      </c>
      <c r="F30" s="241"/>
      <c r="G30" s="269">
        <f>VLOOKUP(BD30,'Databáze 2.liga'!$I$3:$O$10,6,FALSE)</f>
        <v>49</v>
      </c>
      <c r="H30" s="241" t="s">
        <v>12</v>
      </c>
      <c r="I30" s="270">
        <f>VLOOKUP(BD30,'Databáze 2.liga'!$I$3:$O$10,7,FALSE)</f>
        <v>67</v>
      </c>
      <c r="J30" s="240"/>
      <c r="K30" s="241"/>
      <c r="L30" s="271">
        <f>VLOOKUP(BD30,'Databáze 2.liga'!$I$3:$O$10,5,FALSE)</f>
        <v>10</v>
      </c>
      <c r="M30" s="75"/>
      <c r="N30" s="75"/>
      <c r="O30" s="76"/>
      <c r="P30" s="76"/>
      <c r="Q30" s="76"/>
      <c r="R30" s="76"/>
      <c r="S30" s="72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>
        <f>LARGE('Databáze 2.liga'!$I$3:$I$10,5)</f>
        <v>998697</v>
      </c>
      <c r="BE30" s="75"/>
      <c r="BF30" s="75"/>
      <c r="BG30" s="75"/>
      <c r="BH30" s="75"/>
      <c r="BI30" s="75"/>
      <c r="BJ30" s="75"/>
    </row>
    <row r="31" spans="1:62" s="144" customFormat="1" ht="15.75" customHeight="1" x14ac:dyDescent="0.2">
      <c r="A31" s="75"/>
      <c r="B31" s="75"/>
      <c r="C31" s="267">
        <v>6</v>
      </c>
      <c r="D31" s="240" t="str">
        <f>VLOOKUP(BD31,'Databáze 2.liga'!$I$3:$O$10,2,FALSE)</f>
        <v>HC Jindřichovice</v>
      </c>
      <c r="E31" s="268">
        <f>VLOOKUP(BD31,'Databáze 2.liga'!$I$3:$O$10,4,FALSE)</f>
        <v>11</v>
      </c>
      <c r="F31" s="241"/>
      <c r="G31" s="269">
        <f>VLOOKUP(BD31,'Databáze 2.liga'!$I$3:$O$10,6,FALSE)</f>
        <v>48</v>
      </c>
      <c r="H31" s="241" t="s">
        <v>12</v>
      </c>
      <c r="I31" s="270">
        <f>VLOOKUP(BD31,'Databáze 2.liga'!$I$3:$O$10,7,FALSE)</f>
        <v>81</v>
      </c>
      <c r="J31" s="240"/>
      <c r="K31" s="241"/>
      <c r="L31" s="271">
        <f>VLOOKUP(BD31,'Databáze 2.liga'!$I$3:$O$10,5,FALSE)</f>
        <v>10</v>
      </c>
      <c r="M31" s="75"/>
      <c r="N31" s="75"/>
      <c r="O31" s="76"/>
      <c r="P31" s="76"/>
      <c r="Q31" s="76"/>
      <c r="R31" s="76"/>
      <c r="S31" s="72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>
        <f>LARGE('Databáze 2.liga'!$I$3:$I$10,6)</f>
        <v>997183</v>
      </c>
      <c r="BE31" s="75"/>
      <c r="BF31" s="75"/>
      <c r="BG31" s="75"/>
      <c r="BH31" s="75"/>
      <c r="BI31" s="75"/>
      <c r="BJ31" s="75"/>
    </row>
    <row r="32" spans="1:62" s="144" customFormat="1" ht="15.75" customHeight="1" x14ac:dyDescent="0.2">
      <c r="A32" s="75"/>
      <c r="B32" s="75"/>
      <c r="C32" s="267">
        <v>7</v>
      </c>
      <c r="D32" s="240" t="str">
        <f>VLOOKUP(BD32,'Databáze 2.liga'!$I$3:$O$10,2,FALSE)</f>
        <v>Uvidíme</v>
      </c>
      <c r="E32" s="268">
        <f>VLOOKUP(BD32,'Databáze 2.liga'!$I$3:$O$10,4,FALSE)</f>
        <v>11</v>
      </c>
      <c r="F32" s="241"/>
      <c r="G32" s="269">
        <f>VLOOKUP(BD32,'Databáze 2.liga'!$I$3:$O$10,6,FALSE)</f>
        <v>46</v>
      </c>
      <c r="H32" s="241" t="s">
        <v>12</v>
      </c>
      <c r="I32" s="270">
        <f>VLOOKUP(BD32,'Databáze 2.liga'!$I$3:$O$10,7,FALSE)</f>
        <v>97</v>
      </c>
      <c r="J32" s="240"/>
      <c r="K32" s="241"/>
      <c r="L32" s="271">
        <f>VLOOKUP(BD32,'Databáze 2.liga'!$I$3:$O$10,5,FALSE)</f>
        <v>10</v>
      </c>
      <c r="M32" s="75"/>
      <c r="N32" s="75"/>
      <c r="O32" s="76"/>
      <c r="P32" s="76"/>
      <c r="Q32" s="76"/>
      <c r="R32" s="76"/>
      <c r="S32" s="72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>
        <f>LARGE('Databáze 2.liga'!$I$3:$I$10,7)</f>
        <v>995364</v>
      </c>
      <c r="BE32" s="75"/>
      <c r="BF32" s="75"/>
      <c r="BG32" s="75"/>
      <c r="BH32" s="75"/>
      <c r="BI32" s="75"/>
      <c r="BJ32" s="75"/>
    </row>
    <row r="33" spans="1:62" s="144" customFormat="1" ht="15.75" customHeight="1" thickBot="1" x14ac:dyDescent="0.25">
      <c r="A33" s="75"/>
      <c r="B33" s="75"/>
      <c r="C33" s="112">
        <v>8</v>
      </c>
      <c r="D33" s="113" t="str">
        <f>VLOOKUP(BD33,'Databáze 2.liga'!$I$3:$O$10,2,FALSE)</f>
        <v>HC Vlci</v>
      </c>
      <c r="E33" s="114">
        <f>VLOOKUP(BD33,'Databáze 2.liga'!$I$3:$O$10,4,FALSE)</f>
        <v>11</v>
      </c>
      <c r="F33" s="115"/>
      <c r="G33" s="116">
        <f>VLOOKUP(BD33,'Databáze 2.liga'!$I$3:$O$10,6,FALSE)</f>
        <v>34</v>
      </c>
      <c r="H33" s="115" t="s">
        <v>12</v>
      </c>
      <c r="I33" s="117">
        <f>VLOOKUP(BD33,'Databáze 2.liga'!$I$3:$O$10,7,FALSE)</f>
        <v>122</v>
      </c>
      <c r="J33" s="113"/>
      <c r="K33" s="115"/>
      <c r="L33" s="118">
        <f>VLOOKUP(BD33,'Databáze 2.liga'!$I$3:$O$10,5,FALSE)</f>
        <v>3</v>
      </c>
      <c r="M33" s="75"/>
      <c r="N33" s="75"/>
      <c r="O33" s="76"/>
      <c r="P33" s="76"/>
      <c r="Q33" s="76"/>
      <c r="R33" s="76"/>
      <c r="S33" s="72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>
        <f>LARGE('Databáze 2.liga'!$I$3:$I$10,8)</f>
        <v>291548</v>
      </c>
      <c r="BE33" s="75"/>
      <c r="BF33" s="75"/>
      <c r="BG33" s="75"/>
      <c r="BH33" s="75"/>
      <c r="BI33" s="75"/>
      <c r="BJ33" s="75"/>
    </row>
    <row r="34" spans="1:62" s="144" customFormat="1" ht="15.75" customHeight="1" thickBot="1" x14ac:dyDescent="0.25">
      <c r="A34" s="75"/>
      <c r="B34" s="75"/>
      <c r="C34" s="75"/>
      <c r="D34" s="75"/>
      <c r="E34" s="76"/>
      <c r="F34" s="75"/>
      <c r="G34" s="75"/>
      <c r="H34" s="75"/>
      <c r="I34" s="77"/>
      <c r="J34" s="75"/>
      <c r="K34" s="76"/>
      <c r="L34" s="76"/>
      <c r="M34" s="75"/>
      <c r="N34" s="75"/>
      <c r="O34" s="76"/>
      <c r="P34" s="76"/>
      <c r="Q34" s="76"/>
      <c r="R34" s="76"/>
      <c r="S34" s="72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</row>
    <row r="35" spans="1:62" s="144" customFormat="1" ht="15.75" customHeight="1" x14ac:dyDescent="0.2">
      <c r="A35" s="75"/>
      <c r="B35" s="75"/>
      <c r="C35" s="286" t="s">
        <v>273</v>
      </c>
      <c r="D35" s="307"/>
      <c r="E35" s="308"/>
      <c r="F35" s="307"/>
      <c r="G35" s="307"/>
      <c r="H35" s="307"/>
      <c r="I35" s="309"/>
      <c r="J35" s="290"/>
      <c r="K35" s="306"/>
      <c r="L35" s="306"/>
      <c r="M35" s="272"/>
      <c r="N35" s="75"/>
      <c r="O35" s="76"/>
      <c r="P35" s="76"/>
      <c r="Q35" s="76"/>
      <c r="R35" s="76"/>
      <c r="S35" s="72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</row>
    <row r="36" spans="1:62" s="144" customFormat="1" ht="15.75" customHeight="1" x14ac:dyDescent="0.2">
      <c r="A36" s="75"/>
      <c r="B36" s="75"/>
      <c r="C36" s="310"/>
      <c r="D36" s="247"/>
      <c r="E36" s="249"/>
      <c r="F36" s="247"/>
      <c r="G36" s="247"/>
      <c r="H36" s="247"/>
      <c r="I36" s="250"/>
      <c r="J36" s="311"/>
      <c r="K36" s="305"/>
      <c r="L36" s="305"/>
      <c r="M36" s="272"/>
      <c r="N36" s="75"/>
      <c r="O36" s="76"/>
      <c r="P36" s="76"/>
      <c r="Q36" s="76"/>
      <c r="R36" s="76"/>
      <c r="S36" s="72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</row>
    <row r="37" spans="1:62" ht="15.75" customHeight="1" x14ac:dyDescent="0.2">
      <c r="C37" s="291"/>
      <c r="D37" s="251" t="s">
        <v>27</v>
      </c>
      <c r="E37" s="252" t="s">
        <v>12</v>
      </c>
      <c r="F37" s="251" t="s">
        <v>34</v>
      </c>
      <c r="G37" s="299">
        <v>6</v>
      </c>
      <c r="H37" s="300" t="s">
        <v>12</v>
      </c>
      <c r="I37" s="301">
        <v>11</v>
      </c>
      <c r="J37" s="292"/>
      <c r="K37" s="188"/>
      <c r="L37" s="188"/>
      <c r="O37" s="76"/>
      <c r="P37" s="76"/>
      <c r="Q37" s="76"/>
      <c r="R37" s="76"/>
      <c r="S37" s="72"/>
    </row>
    <row r="38" spans="1:62" ht="15.75" customHeight="1" x14ac:dyDescent="0.2">
      <c r="C38" s="291"/>
      <c r="D38" s="251" t="s">
        <v>34</v>
      </c>
      <c r="E38" s="252" t="s">
        <v>12</v>
      </c>
      <c r="F38" s="251" t="s">
        <v>26</v>
      </c>
      <c r="G38" s="299">
        <v>3</v>
      </c>
      <c r="H38" s="300" t="s">
        <v>12</v>
      </c>
      <c r="I38" s="301">
        <v>5</v>
      </c>
      <c r="J38" s="292"/>
      <c r="K38" s="188"/>
      <c r="L38" s="188"/>
      <c r="O38" s="76"/>
      <c r="P38" s="76"/>
      <c r="Q38" s="76"/>
      <c r="R38" s="76"/>
      <c r="S38" s="72"/>
    </row>
    <row r="39" spans="1:62" ht="15.75" customHeight="1" x14ac:dyDescent="0.2">
      <c r="C39" s="291"/>
      <c r="D39" s="251" t="s">
        <v>26</v>
      </c>
      <c r="E39" s="252" t="s">
        <v>12</v>
      </c>
      <c r="F39" s="251" t="s">
        <v>35</v>
      </c>
      <c r="G39" s="299">
        <v>2</v>
      </c>
      <c r="H39" s="300" t="s">
        <v>12</v>
      </c>
      <c r="I39" s="301">
        <v>6</v>
      </c>
      <c r="J39" s="292"/>
      <c r="K39" s="188"/>
      <c r="L39" s="188"/>
      <c r="O39" s="76"/>
      <c r="P39" s="76"/>
      <c r="Q39" s="76"/>
      <c r="R39" s="76"/>
      <c r="S39" s="72"/>
    </row>
    <row r="40" spans="1:62" ht="15.75" customHeight="1" x14ac:dyDescent="0.2">
      <c r="C40" s="291"/>
      <c r="D40" s="251" t="s">
        <v>35</v>
      </c>
      <c r="E40" s="252" t="s">
        <v>12</v>
      </c>
      <c r="F40" s="251" t="s">
        <v>27</v>
      </c>
      <c r="G40" s="299">
        <v>2</v>
      </c>
      <c r="H40" s="300" t="s">
        <v>12</v>
      </c>
      <c r="I40" s="301">
        <v>5</v>
      </c>
      <c r="J40" s="292"/>
      <c r="K40" s="188"/>
      <c r="L40" s="188"/>
      <c r="O40" s="76"/>
      <c r="P40" s="76"/>
      <c r="Q40" s="76"/>
      <c r="R40" s="76"/>
      <c r="S40" s="72"/>
    </row>
    <row r="41" spans="1:62" ht="15.75" customHeight="1" x14ac:dyDescent="0.2">
      <c r="C41" s="291"/>
      <c r="D41" s="251" t="s">
        <v>27</v>
      </c>
      <c r="E41" s="252" t="s">
        <v>12</v>
      </c>
      <c r="F41" s="251" t="s">
        <v>26</v>
      </c>
      <c r="G41" s="299">
        <v>7</v>
      </c>
      <c r="H41" s="300" t="s">
        <v>12</v>
      </c>
      <c r="I41" s="301">
        <v>7</v>
      </c>
      <c r="J41" s="292"/>
      <c r="K41" s="188"/>
      <c r="L41" s="188"/>
      <c r="O41" s="76"/>
      <c r="P41" s="76"/>
      <c r="Q41" s="76"/>
      <c r="R41" s="76"/>
      <c r="S41" s="72"/>
    </row>
    <row r="42" spans="1:62" ht="15.75" customHeight="1" thickBot="1" x14ac:dyDescent="0.25">
      <c r="C42" s="312"/>
      <c r="D42" s="303" t="s">
        <v>34</v>
      </c>
      <c r="E42" s="302" t="s">
        <v>12</v>
      </c>
      <c r="F42" s="303" t="s">
        <v>35</v>
      </c>
      <c r="G42" s="295">
        <v>5</v>
      </c>
      <c r="H42" s="296" t="s">
        <v>12</v>
      </c>
      <c r="I42" s="297">
        <v>5</v>
      </c>
      <c r="J42" s="298"/>
      <c r="K42" s="188"/>
      <c r="L42" s="188"/>
      <c r="O42" s="76"/>
      <c r="P42" s="76"/>
      <c r="Q42" s="76"/>
      <c r="R42" s="76"/>
      <c r="S42" s="72"/>
    </row>
    <row r="43" spans="1:62" s="273" customFormat="1" ht="15.75" customHeight="1" thickBot="1" x14ac:dyDescent="0.25">
      <c r="D43" s="274"/>
      <c r="E43" s="275"/>
      <c r="F43" s="274"/>
      <c r="G43" s="276"/>
      <c r="H43" s="277"/>
      <c r="I43" s="278"/>
      <c r="K43" s="279"/>
      <c r="L43" s="279"/>
      <c r="O43" s="279"/>
      <c r="P43" s="279"/>
      <c r="Q43" s="279"/>
      <c r="R43" s="279"/>
      <c r="S43" s="280"/>
      <c r="BF43" s="304"/>
    </row>
    <row r="44" spans="1:62" s="281" customFormat="1" ht="15.75" customHeight="1" x14ac:dyDescent="0.2">
      <c r="C44" s="286" t="s">
        <v>274</v>
      </c>
      <c r="D44" s="287"/>
      <c r="E44" s="288"/>
      <c r="F44" s="287"/>
      <c r="G44" s="287"/>
      <c r="H44" s="288"/>
      <c r="I44" s="289"/>
      <c r="J44" s="290"/>
      <c r="K44" s="282"/>
      <c r="L44" s="282"/>
      <c r="O44" s="282"/>
      <c r="P44" s="282"/>
      <c r="Q44" s="282"/>
      <c r="R44" s="282"/>
      <c r="S44" s="282"/>
    </row>
    <row r="45" spans="1:62" ht="15.75" customHeight="1" x14ac:dyDescent="0.2">
      <c r="C45" s="291"/>
      <c r="D45" s="251"/>
      <c r="E45" s="252"/>
      <c r="F45" s="251"/>
      <c r="G45" s="251"/>
      <c r="H45" s="252"/>
      <c r="I45" s="253"/>
      <c r="J45" s="292"/>
      <c r="K45" s="76"/>
      <c r="L45" s="76"/>
      <c r="O45" s="76"/>
      <c r="P45" s="76"/>
      <c r="Q45" s="76"/>
      <c r="R45" s="76"/>
      <c r="S45" s="72"/>
    </row>
    <row r="46" spans="1:62" ht="15.75" customHeight="1" x14ac:dyDescent="0.2">
      <c r="C46" s="293">
        <v>1</v>
      </c>
      <c r="D46" s="251" t="s">
        <v>34</v>
      </c>
      <c r="E46" s="252">
        <v>3</v>
      </c>
      <c r="F46" s="251"/>
      <c r="G46" s="283">
        <f>I37+G38+G42</f>
        <v>19</v>
      </c>
      <c r="H46" s="284" t="s">
        <v>12</v>
      </c>
      <c r="I46" s="285">
        <f>G37+I38+I42</f>
        <v>16</v>
      </c>
      <c r="J46" s="292">
        <v>4</v>
      </c>
      <c r="K46" s="76"/>
      <c r="L46" s="76"/>
      <c r="O46" s="76"/>
      <c r="P46" s="76"/>
      <c r="Q46" s="76"/>
      <c r="R46" s="76"/>
      <c r="S46" s="72"/>
    </row>
    <row r="47" spans="1:62" ht="15.75" customHeight="1" x14ac:dyDescent="0.2">
      <c r="C47" s="293">
        <v>2</v>
      </c>
      <c r="D47" s="251" t="s">
        <v>35</v>
      </c>
      <c r="E47" s="252">
        <v>3</v>
      </c>
      <c r="F47" s="251"/>
      <c r="G47" s="283">
        <f>I39+G40+I42</f>
        <v>13</v>
      </c>
      <c r="H47" s="284" t="s">
        <v>12</v>
      </c>
      <c r="I47" s="285">
        <f>G39+I40+G42</f>
        <v>12</v>
      </c>
      <c r="J47" s="292">
        <v>4</v>
      </c>
      <c r="K47" s="76"/>
      <c r="L47" s="76"/>
      <c r="O47" s="76"/>
      <c r="P47" s="76"/>
      <c r="Q47" s="76"/>
      <c r="R47" s="76"/>
      <c r="S47" s="72"/>
    </row>
    <row r="48" spans="1:62" ht="15.75" customHeight="1" x14ac:dyDescent="0.2">
      <c r="C48" s="293">
        <v>3</v>
      </c>
      <c r="D48" s="251" t="s">
        <v>27</v>
      </c>
      <c r="E48" s="252">
        <v>3</v>
      </c>
      <c r="F48" s="251"/>
      <c r="G48" s="283">
        <f>G37+I40+G41</f>
        <v>18</v>
      </c>
      <c r="H48" s="284" t="s">
        <v>12</v>
      </c>
      <c r="I48" s="285">
        <f>I37+G40+I41</f>
        <v>20</v>
      </c>
      <c r="J48" s="292">
        <v>4</v>
      </c>
      <c r="K48" s="76"/>
      <c r="L48" s="76"/>
      <c r="O48" s="76"/>
      <c r="P48" s="76"/>
      <c r="Q48" s="76"/>
      <c r="R48" s="76"/>
      <c r="S48" s="72"/>
    </row>
    <row r="49" spans="3:19" ht="15.75" customHeight="1" thickBot="1" x14ac:dyDescent="0.25">
      <c r="C49" s="294">
        <v>4</v>
      </c>
      <c r="D49" s="259" t="s">
        <v>26</v>
      </c>
      <c r="E49" s="260">
        <v>3</v>
      </c>
      <c r="F49" s="259"/>
      <c r="G49" s="295">
        <f>I38+G39+I41</f>
        <v>14</v>
      </c>
      <c r="H49" s="296" t="s">
        <v>12</v>
      </c>
      <c r="I49" s="297">
        <f>G38+I39+G41</f>
        <v>16</v>
      </c>
      <c r="J49" s="298">
        <v>4</v>
      </c>
      <c r="K49" s="76"/>
      <c r="L49" s="76"/>
      <c r="O49" s="76"/>
      <c r="P49" s="76"/>
      <c r="Q49" s="76"/>
      <c r="R49" s="76"/>
      <c r="S49" s="72"/>
    </row>
    <row r="50" spans="3:19" ht="15.75" customHeight="1" x14ac:dyDescent="0.2">
      <c r="E50" s="76"/>
      <c r="I50" s="77"/>
      <c r="K50" s="76"/>
      <c r="L50" s="76"/>
      <c r="O50" s="76"/>
      <c r="P50" s="76"/>
      <c r="Q50" s="76"/>
      <c r="R50" s="76"/>
      <c r="S50" s="72"/>
    </row>
    <row r="51" spans="3:19" ht="15.75" customHeight="1" x14ac:dyDescent="0.2">
      <c r="E51" s="76"/>
      <c r="I51" s="77"/>
      <c r="K51" s="76"/>
      <c r="L51" s="76"/>
      <c r="O51" s="76"/>
      <c r="P51" s="76"/>
      <c r="Q51" s="76"/>
      <c r="R51" s="76"/>
      <c r="S51" s="72"/>
    </row>
    <row r="52" spans="3:19" ht="15.75" customHeight="1" x14ac:dyDescent="0.2">
      <c r="E52" s="76"/>
      <c r="I52" s="77"/>
      <c r="K52" s="76"/>
      <c r="L52" s="76"/>
      <c r="O52" s="76"/>
      <c r="P52" s="76"/>
      <c r="Q52" s="76"/>
      <c r="R52" s="76"/>
      <c r="S52" s="72"/>
    </row>
    <row r="53" spans="3:19" ht="15.75" customHeight="1" x14ac:dyDescent="0.2">
      <c r="E53" s="76"/>
      <c r="I53" s="77"/>
      <c r="K53" s="76"/>
      <c r="L53" s="76"/>
      <c r="O53" s="76"/>
      <c r="P53" s="76"/>
      <c r="Q53" s="76"/>
      <c r="R53" s="76"/>
      <c r="S53" s="72"/>
    </row>
    <row r="54" spans="3:19" ht="15.75" customHeight="1" x14ac:dyDescent="0.2">
      <c r="E54" s="76"/>
      <c r="I54" s="77"/>
      <c r="K54" s="76"/>
      <c r="L54" s="76"/>
      <c r="O54" s="76"/>
      <c r="P54" s="76"/>
      <c r="Q54" s="76"/>
      <c r="R54" s="76"/>
      <c r="S54" s="72"/>
    </row>
    <row r="55" spans="3:19" ht="15.75" customHeight="1" x14ac:dyDescent="0.2">
      <c r="E55" s="76"/>
      <c r="I55" s="77"/>
      <c r="K55" s="76"/>
      <c r="L55" s="76"/>
      <c r="O55" s="76"/>
      <c r="P55" s="76"/>
      <c r="Q55" s="76"/>
      <c r="R55" s="76"/>
      <c r="S55" s="72"/>
    </row>
    <row r="56" spans="3:19" ht="15.75" customHeight="1" x14ac:dyDescent="0.2">
      <c r="E56" s="76"/>
      <c r="I56" s="77"/>
      <c r="K56" s="76"/>
      <c r="L56" s="76"/>
      <c r="O56" s="76"/>
      <c r="P56" s="76"/>
      <c r="Q56" s="76"/>
      <c r="R56" s="76"/>
      <c r="S56" s="72"/>
    </row>
    <row r="57" spans="3:19" ht="15.75" customHeight="1" x14ac:dyDescent="0.2">
      <c r="E57" s="76"/>
      <c r="I57" s="77"/>
      <c r="K57" s="76"/>
      <c r="L57" s="76"/>
      <c r="O57" s="76"/>
      <c r="P57" s="76"/>
      <c r="Q57" s="76"/>
      <c r="R57" s="76"/>
      <c r="S57" s="72"/>
    </row>
    <row r="58" spans="3:19" ht="15.75" customHeight="1" x14ac:dyDescent="0.2">
      <c r="E58" s="76"/>
      <c r="I58" s="77"/>
      <c r="K58" s="76"/>
      <c r="L58" s="76"/>
      <c r="O58" s="76"/>
      <c r="P58" s="76"/>
      <c r="Q58" s="76"/>
      <c r="R58" s="76"/>
      <c r="S58" s="72"/>
    </row>
    <row r="59" spans="3:19" ht="15.75" customHeight="1" x14ac:dyDescent="0.2">
      <c r="E59" s="76"/>
      <c r="I59" s="77"/>
      <c r="K59" s="76"/>
      <c r="L59" s="76"/>
      <c r="O59" s="76"/>
      <c r="P59" s="76"/>
      <c r="Q59" s="76"/>
      <c r="R59" s="76"/>
      <c r="S59" s="72"/>
    </row>
    <row r="60" spans="3:19" ht="15.75" customHeight="1" x14ac:dyDescent="0.2">
      <c r="E60" s="76"/>
      <c r="I60" s="77"/>
      <c r="K60" s="76"/>
      <c r="L60" s="76"/>
      <c r="O60" s="76"/>
      <c r="P60" s="76"/>
      <c r="Q60" s="76"/>
      <c r="R60" s="76"/>
      <c r="S60" s="72"/>
    </row>
    <row r="61" spans="3:19" ht="15.75" customHeight="1" x14ac:dyDescent="0.2">
      <c r="E61" s="76"/>
      <c r="I61" s="77"/>
      <c r="K61" s="76"/>
      <c r="L61" s="76"/>
      <c r="O61" s="76"/>
      <c r="P61" s="76"/>
      <c r="Q61" s="76"/>
      <c r="R61" s="76"/>
      <c r="S61" s="72"/>
    </row>
    <row r="62" spans="3:19" ht="15.75" customHeight="1" x14ac:dyDescent="0.2">
      <c r="E62" s="76"/>
      <c r="I62" s="77"/>
      <c r="K62" s="76"/>
      <c r="L62" s="76"/>
      <c r="O62" s="76"/>
      <c r="P62" s="76"/>
      <c r="Q62" s="76"/>
      <c r="R62" s="76"/>
      <c r="S62" s="72"/>
    </row>
    <row r="63" spans="3:19" ht="15.75" customHeight="1" x14ac:dyDescent="0.2">
      <c r="E63" s="76"/>
      <c r="I63" s="77"/>
      <c r="K63" s="76"/>
      <c r="L63" s="76"/>
      <c r="O63" s="76"/>
      <c r="P63" s="76"/>
      <c r="Q63" s="76"/>
      <c r="R63" s="76"/>
      <c r="S63" s="72"/>
    </row>
    <row r="64" spans="3:19" ht="15.75" customHeight="1" x14ac:dyDescent="0.2">
      <c r="E64" s="76"/>
      <c r="I64" s="77"/>
      <c r="K64" s="76"/>
      <c r="L64" s="76"/>
      <c r="O64" s="76"/>
      <c r="P64" s="76"/>
      <c r="Q64" s="76"/>
      <c r="R64" s="76"/>
      <c r="S64" s="72"/>
    </row>
    <row r="65" spans="5:19" ht="15.75" customHeight="1" x14ac:dyDescent="0.2">
      <c r="E65" s="76"/>
      <c r="I65" s="77"/>
      <c r="K65" s="76"/>
      <c r="L65" s="76"/>
      <c r="O65" s="76"/>
      <c r="P65" s="76"/>
      <c r="Q65" s="76"/>
      <c r="R65" s="76"/>
      <c r="S65" s="72"/>
    </row>
    <row r="66" spans="5:19" ht="15.75" customHeight="1" x14ac:dyDescent="0.2">
      <c r="E66" s="76"/>
      <c r="I66" s="77"/>
      <c r="K66" s="76"/>
      <c r="L66" s="76"/>
      <c r="O66" s="76"/>
      <c r="P66" s="76"/>
      <c r="Q66" s="76"/>
      <c r="R66" s="76"/>
      <c r="S66" s="72"/>
    </row>
    <row r="67" spans="5:19" ht="15.75" customHeight="1" x14ac:dyDescent="0.2">
      <c r="E67" s="76"/>
      <c r="I67" s="77"/>
      <c r="K67" s="76"/>
      <c r="L67" s="76"/>
      <c r="O67" s="76"/>
      <c r="P67" s="76"/>
      <c r="Q67" s="76"/>
      <c r="R67" s="76"/>
      <c r="S67" s="72"/>
    </row>
    <row r="68" spans="5:19" ht="15.75" customHeight="1" x14ac:dyDescent="0.2">
      <c r="E68" s="76"/>
      <c r="I68" s="77"/>
      <c r="K68" s="76"/>
      <c r="L68" s="76"/>
      <c r="O68" s="76"/>
      <c r="P68" s="76"/>
      <c r="Q68" s="76"/>
      <c r="R68" s="76"/>
      <c r="S68" s="72"/>
    </row>
    <row r="69" spans="5:19" ht="15.75" customHeight="1" x14ac:dyDescent="0.2">
      <c r="E69" s="76"/>
      <c r="I69" s="77"/>
      <c r="K69" s="76"/>
      <c r="L69" s="76"/>
      <c r="O69" s="76"/>
      <c r="P69" s="76"/>
      <c r="Q69" s="76"/>
      <c r="R69" s="76"/>
      <c r="S69" s="72"/>
    </row>
    <row r="70" spans="5:19" ht="15.75" customHeight="1" x14ac:dyDescent="0.2">
      <c r="E70" s="76"/>
      <c r="I70" s="77"/>
      <c r="K70" s="76"/>
      <c r="L70" s="76"/>
      <c r="O70" s="76"/>
      <c r="P70" s="76"/>
      <c r="Q70" s="76"/>
      <c r="R70" s="76"/>
      <c r="S70" s="72"/>
    </row>
    <row r="71" spans="5:19" ht="15.75" customHeight="1" x14ac:dyDescent="0.2">
      <c r="E71" s="76"/>
      <c r="I71" s="77"/>
      <c r="K71" s="76"/>
      <c r="L71" s="76"/>
      <c r="O71" s="76"/>
      <c r="P71" s="76"/>
      <c r="Q71" s="76"/>
      <c r="R71" s="76"/>
      <c r="S71" s="72"/>
    </row>
    <row r="72" spans="5:19" ht="15.75" customHeight="1" x14ac:dyDescent="0.2">
      <c r="E72" s="76"/>
      <c r="I72" s="77"/>
      <c r="K72" s="76"/>
      <c r="L72" s="76"/>
      <c r="O72" s="76"/>
      <c r="P72" s="76"/>
      <c r="Q72" s="76"/>
      <c r="R72" s="76"/>
      <c r="S72" s="72"/>
    </row>
    <row r="73" spans="5:19" ht="15.75" customHeight="1" x14ac:dyDescent="0.2">
      <c r="E73" s="76"/>
      <c r="I73" s="77"/>
      <c r="K73" s="76"/>
      <c r="L73" s="76"/>
      <c r="O73" s="76"/>
      <c r="P73" s="76"/>
      <c r="Q73" s="76"/>
      <c r="R73" s="76"/>
      <c r="S73" s="72"/>
    </row>
    <row r="74" spans="5:19" ht="15.75" customHeight="1" x14ac:dyDescent="0.2">
      <c r="E74" s="76"/>
      <c r="I74" s="77"/>
      <c r="K74" s="76"/>
      <c r="L74" s="76"/>
      <c r="O74" s="76"/>
      <c r="P74" s="76"/>
      <c r="Q74" s="76"/>
      <c r="R74" s="76"/>
      <c r="S74" s="72"/>
    </row>
    <row r="75" spans="5:19" ht="15.75" customHeight="1" x14ac:dyDescent="0.2">
      <c r="E75" s="76"/>
      <c r="I75" s="77"/>
      <c r="K75" s="76"/>
      <c r="L75" s="76"/>
      <c r="O75" s="76"/>
      <c r="P75" s="76"/>
      <c r="Q75" s="76"/>
      <c r="R75" s="76"/>
      <c r="S75" s="72"/>
    </row>
    <row r="76" spans="5:19" ht="15.75" customHeight="1" x14ac:dyDescent="0.2">
      <c r="E76" s="76"/>
      <c r="I76" s="77"/>
      <c r="K76" s="76"/>
      <c r="L76" s="76"/>
      <c r="O76" s="76"/>
      <c r="P76" s="76"/>
      <c r="Q76" s="76"/>
      <c r="R76" s="76"/>
      <c r="S76" s="72"/>
    </row>
    <row r="77" spans="5:19" ht="15.75" customHeight="1" x14ac:dyDescent="0.2">
      <c r="E77" s="76"/>
      <c r="I77" s="77"/>
      <c r="K77" s="76"/>
      <c r="L77" s="76"/>
      <c r="O77" s="76"/>
      <c r="P77" s="76"/>
      <c r="Q77" s="76"/>
      <c r="R77" s="76"/>
      <c r="S77" s="72"/>
    </row>
    <row r="78" spans="5:19" ht="15.75" customHeight="1" x14ac:dyDescent="0.2">
      <c r="E78" s="76"/>
      <c r="I78" s="77"/>
      <c r="K78" s="76"/>
      <c r="L78" s="76"/>
      <c r="O78" s="76"/>
      <c r="P78" s="76"/>
      <c r="Q78" s="76"/>
      <c r="R78" s="76"/>
      <c r="S78" s="72"/>
    </row>
    <row r="79" spans="5:19" ht="15.75" customHeight="1" x14ac:dyDescent="0.2">
      <c r="E79" s="76"/>
      <c r="I79" s="77"/>
      <c r="K79" s="76"/>
      <c r="L79" s="76"/>
      <c r="O79" s="76"/>
      <c r="P79" s="76"/>
      <c r="Q79" s="76"/>
      <c r="R79" s="76"/>
      <c r="S79" s="72"/>
    </row>
    <row r="80" spans="5:19" ht="15.75" customHeight="1" x14ac:dyDescent="0.2">
      <c r="E80" s="76"/>
      <c r="I80" s="77"/>
      <c r="K80" s="76"/>
      <c r="L80" s="76"/>
      <c r="O80" s="76"/>
      <c r="P80" s="76"/>
      <c r="Q80" s="76"/>
      <c r="R80" s="76"/>
      <c r="S80" s="72"/>
    </row>
    <row r="81" spans="5:19" ht="15.75" customHeight="1" x14ac:dyDescent="0.2">
      <c r="E81" s="76"/>
      <c r="I81" s="77"/>
      <c r="K81" s="76"/>
      <c r="L81" s="76"/>
      <c r="O81" s="76"/>
      <c r="P81" s="76"/>
      <c r="Q81" s="76"/>
      <c r="R81" s="76"/>
      <c r="S81" s="72"/>
    </row>
    <row r="82" spans="5:19" ht="15.75" customHeight="1" x14ac:dyDescent="0.2">
      <c r="E82" s="76"/>
      <c r="I82" s="77"/>
      <c r="K82" s="76"/>
      <c r="L82" s="76"/>
      <c r="O82" s="76"/>
      <c r="P82" s="76"/>
      <c r="Q82" s="76"/>
      <c r="R82" s="76"/>
      <c r="S82" s="72"/>
    </row>
    <row r="83" spans="5:19" ht="15.75" customHeight="1" x14ac:dyDescent="0.2">
      <c r="E83" s="76"/>
      <c r="I83" s="77"/>
      <c r="K83" s="76"/>
      <c r="L83" s="76"/>
      <c r="O83" s="76"/>
      <c r="P83" s="76"/>
      <c r="Q83" s="76"/>
      <c r="R83" s="76"/>
      <c r="S83" s="72"/>
    </row>
    <row r="84" spans="5:19" ht="15.75" customHeight="1" x14ac:dyDescent="0.2">
      <c r="E84" s="76"/>
      <c r="I84" s="77"/>
      <c r="K84" s="76"/>
      <c r="L84" s="76"/>
      <c r="O84" s="76"/>
      <c r="P84" s="76"/>
      <c r="Q84" s="76"/>
      <c r="R84" s="76"/>
      <c r="S84" s="72"/>
    </row>
    <row r="85" spans="5:19" ht="15.75" customHeight="1" x14ac:dyDescent="0.2">
      <c r="E85" s="76"/>
      <c r="I85" s="77"/>
      <c r="K85" s="76"/>
      <c r="L85" s="76"/>
      <c r="O85" s="76"/>
      <c r="P85" s="76"/>
      <c r="Q85" s="76"/>
      <c r="R85" s="76"/>
      <c r="S85" s="72"/>
    </row>
    <row r="86" spans="5:19" ht="15.75" customHeight="1" x14ac:dyDescent="0.2">
      <c r="E86" s="76"/>
      <c r="I86" s="77"/>
      <c r="K86" s="76"/>
      <c r="L86" s="76"/>
      <c r="O86" s="76"/>
      <c r="P86" s="76"/>
      <c r="Q86" s="76"/>
      <c r="R86" s="76"/>
      <c r="S86" s="72"/>
    </row>
    <row r="87" spans="5:19" ht="15.75" customHeight="1" x14ac:dyDescent="0.2">
      <c r="E87" s="76"/>
      <c r="I87" s="77"/>
      <c r="K87" s="76"/>
      <c r="L87" s="76"/>
      <c r="O87" s="76"/>
      <c r="P87" s="76"/>
      <c r="Q87" s="76"/>
      <c r="R87" s="76"/>
      <c r="S87" s="72"/>
    </row>
    <row r="88" spans="5:19" ht="15.75" customHeight="1" x14ac:dyDescent="0.2">
      <c r="E88" s="76"/>
      <c r="I88" s="77"/>
      <c r="K88" s="76"/>
      <c r="L88" s="76"/>
      <c r="O88" s="76"/>
      <c r="P88" s="76"/>
      <c r="Q88" s="76"/>
      <c r="R88" s="76"/>
      <c r="S88" s="72"/>
    </row>
    <row r="89" spans="5:19" ht="15.75" customHeight="1" x14ac:dyDescent="0.2">
      <c r="E89" s="76"/>
      <c r="I89" s="77"/>
      <c r="K89" s="76"/>
      <c r="L89" s="76"/>
      <c r="O89" s="76"/>
      <c r="P89" s="76"/>
      <c r="Q89" s="76"/>
      <c r="R89" s="76"/>
      <c r="S89" s="72"/>
    </row>
    <row r="90" spans="5:19" ht="15.75" customHeight="1" x14ac:dyDescent="0.2">
      <c r="E90" s="76"/>
      <c r="I90" s="77"/>
      <c r="K90" s="76"/>
      <c r="L90" s="76"/>
      <c r="O90" s="76"/>
      <c r="P90" s="76"/>
      <c r="Q90" s="76"/>
      <c r="R90" s="76"/>
      <c r="S90" s="72"/>
    </row>
    <row r="91" spans="5:19" ht="15.75" customHeight="1" x14ac:dyDescent="0.2">
      <c r="E91" s="76"/>
      <c r="I91" s="77"/>
      <c r="K91" s="76"/>
      <c r="L91" s="76"/>
      <c r="O91" s="76"/>
      <c r="P91" s="76"/>
      <c r="Q91" s="76"/>
      <c r="R91" s="76"/>
      <c r="S91" s="72"/>
    </row>
    <row r="92" spans="5:19" ht="15.75" customHeight="1" x14ac:dyDescent="0.2">
      <c r="E92" s="76"/>
      <c r="I92" s="77"/>
      <c r="K92" s="76"/>
      <c r="L92" s="76"/>
      <c r="O92" s="76"/>
      <c r="P92" s="76"/>
      <c r="Q92" s="76"/>
      <c r="R92" s="76"/>
      <c r="S92" s="72"/>
    </row>
    <row r="93" spans="5:19" ht="15.75" customHeight="1" x14ac:dyDescent="0.2">
      <c r="E93" s="76"/>
      <c r="I93" s="77"/>
      <c r="K93" s="76"/>
      <c r="L93" s="76"/>
      <c r="O93" s="76"/>
      <c r="P93" s="76"/>
      <c r="Q93" s="76"/>
      <c r="R93" s="76"/>
      <c r="S93" s="72"/>
    </row>
    <row r="94" spans="5:19" ht="15.75" customHeight="1" x14ac:dyDescent="0.2">
      <c r="E94" s="76"/>
      <c r="I94" s="77"/>
      <c r="K94" s="76"/>
      <c r="L94" s="76"/>
      <c r="O94" s="76"/>
      <c r="P94" s="76"/>
      <c r="Q94" s="76"/>
      <c r="R94" s="76"/>
      <c r="S94" s="72"/>
    </row>
    <row r="95" spans="5:19" ht="15.75" customHeight="1" x14ac:dyDescent="0.2">
      <c r="E95" s="76"/>
      <c r="I95" s="77"/>
      <c r="K95" s="76"/>
      <c r="L95" s="76"/>
      <c r="O95" s="76"/>
      <c r="P95" s="76"/>
      <c r="Q95" s="76"/>
      <c r="R95" s="76"/>
      <c r="S95" s="72"/>
    </row>
    <row r="96" spans="5:19" ht="15.75" customHeight="1" x14ac:dyDescent="0.2">
      <c r="E96" s="76"/>
      <c r="I96" s="77"/>
      <c r="K96" s="76"/>
      <c r="L96" s="76"/>
      <c r="O96" s="76"/>
      <c r="P96" s="76"/>
      <c r="Q96" s="76"/>
      <c r="R96" s="76"/>
      <c r="S96" s="72"/>
    </row>
    <row r="97" spans="5:19" ht="15.75" customHeight="1" x14ac:dyDescent="0.2">
      <c r="E97" s="76"/>
      <c r="I97" s="77"/>
      <c r="K97" s="76"/>
      <c r="L97" s="76"/>
      <c r="O97" s="76"/>
      <c r="P97" s="76"/>
      <c r="Q97" s="76"/>
      <c r="R97" s="76"/>
      <c r="S97" s="72"/>
    </row>
    <row r="98" spans="5:19" ht="15.75" customHeight="1" x14ac:dyDescent="0.2">
      <c r="E98" s="76"/>
      <c r="I98" s="77"/>
      <c r="K98" s="76"/>
      <c r="L98" s="76"/>
      <c r="O98" s="76"/>
      <c r="P98" s="76"/>
      <c r="Q98" s="76"/>
      <c r="R98" s="76"/>
      <c r="S98" s="72"/>
    </row>
    <row r="99" spans="5:19" ht="15.75" customHeight="1" x14ac:dyDescent="0.2">
      <c r="E99" s="76"/>
      <c r="I99" s="77"/>
      <c r="K99" s="76"/>
      <c r="L99" s="76"/>
      <c r="O99" s="76"/>
      <c r="P99" s="76"/>
      <c r="Q99" s="76"/>
      <c r="R99" s="76"/>
      <c r="S99" s="72"/>
    </row>
    <row r="100" spans="5:19" ht="15.75" customHeight="1" x14ac:dyDescent="0.2">
      <c r="E100" s="76"/>
      <c r="I100" s="77"/>
      <c r="K100" s="76"/>
      <c r="L100" s="76"/>
      <c r="O100" s="76"/>
      <c r="P100" s="76"/>
      <c r="Q100" s="76"/>
      <c r="R100" s="76"/>
      <c r="S100" s="72"/>
    </row>
    <row r="101" spans="5:19" ht="15.75" customHeight="1" x14ac:dyDescent="0.2">
      <c r="E101" s="76"/>
      <c r="I101" s="77"/>
      <c r="K101" s="76"/>
      <c r="L101" s="76"/>
      <c r="O101" s="76"/>
      <c r="P101" s="76"/>
      <c r="Q101" s="76"/>
      <c r="R101" s="76"/>
      <c r="S101" s="72"/>
    </row>
    <row r="102" spans="5:19" ht="15.75" customHeight="1" x14ac:dyDescent="0.2">
      <c r="E102" s="76"/>
      <c r="I102" s="77"/>
      <c r="K102" s="76"/>
      <c r="L102" s="76"/>
      <c r="O102" s="76"/>
      <c r="P102" s="76"/>
      <c r="Q102" s="76"/>
      <c r="R102" s="76"/>
      <c r="S102" s="72"/>
    </row>
    <row r="103" spans="5:19" ht="15.75" customHeight="1" x14ac:dyDescent="0.2">
      <c r="E103" s="76"/>
      <c r="I103" s="77"/>
      <c r="K103" s="76"/>
      <c r="L103" s="76"/>
      <c r="O103" s="76"/>
      <c r="P103" s="76"/>
      <c r="Q103" s="76"/>
      <c r="R103" s="76"/>
      <c r="S103" s="72"/>
    </row>
    <row r="104" spans="5:19" ht="15.75" customHeight="1" x14ac:dyDescent="0.2">
      <c r="E104" s="76"/>
      <c r="I104" s="77"/>
      <c r="K104" s="76"/>
      <c r="L104" s="76"/>
      <c r="O104" s="76"/>
      <c r="P104" s="76"/>
      <c r="Q104" s="76"/>
      <c r="R104" s="76"/>
      <c r="S104" s="72"/>
    </row>
    <row r="105" spans="5:19" ht="15.75" customHeight="1" x14ac:dyDescent="0.2">
      <c r="E105" s="76"/>
      <c r="I105" s="77"/>
      <c r="K105" s="76"/>
      <c r="L105" s="76"/>
      <c r="O105" s="76"/>
      <c r="P105" s="76"/>
      <c r="Q105" s="76"/>
      <c r="R105" s="76"/>
      <c r="S105" s="72"/>
    </row>
    <row r="106" spans="5:19" ht="15.75" customHeight="1" x14ac:dyDescent="0.2">
      <c r="E106" s="76"/>
      <c r="I106" s="77"/>
      <c r="K106" s="76"/>
      <c r="L106" s="76"/>
      <c r="O106" s="76"/>
      <c r="P106" s="76"/>
      <c r="Q106" s="76"/>
      <c r="R106" s="76"/>
      <c r="S106" s="72"/>
    </row>
    <row r="107" spans="5:19" ht="15.75" customHeight="1" x14ac:dyDescent="0.2">
      <c r="E107" s="76"/>
      <c r="I107" s="77"/>
      <c r="K107" s="76"/>
      <c r="L107" s="76"/>
      <c r="O107" s="76"/>
      <c r="P107" s="76"/>
      <c r="Q107" s="76"/>
      <c r="R107" s="76"/>
      <c r="S107" s="72"/>
    </row>
    <row r="108" spans="5:19" ht="15.75" customHeight="1" x14ac:dyDescent="0.2">
      <c r="E108" s="76"/>
      <c r="I108" s="77"/>
      <c r="K108" s="76"/>
      <c r="L108" s="76"/>
      <c r="O108" s="76"/>
      <c r="P108" s="76"/>
      <c r="Q108" s="76"/>
      <c r="R108" s="76"/>
      <c r="S108" s="72"/>
    </row>
    <row r="109" spans="5:19" ht="15.75" customHeight="1" x14ac:dyDescent="0.2">
      <c r="E109" s="76"/>
      <c r="I109" s="77"/>
      <c r="K109" s="76"/>
      <c r="L109" s="76"/>
      <c r="O109" s="76"/>
      <c r="P109" s="76"/>
      <c r="Q109" s="76"/>
      <c r="R109" s="76"/>
      <c r="S109" s="72"/>
    </row>
    <row r="110" spans="5:19" ht="15.75" customHeight="1" x14ac:dyDescent="0.2">
      <c r="E110" s="76"/>
      <c r="I110" s="77"/>
      <c r="K110" s="76"/>
      <c r="L110" s="76"/>
      <c r="O110" s="76"/>
      <c r="P110" s="76"/>
      <c r="Q110" s="76"/>
      <c r="R110" s="76"/>
      <c r="S110" s="72"/>
    </row>
    <row r="111" spans="5:19" ht="15.75" customHeight="1" x14ac:dyDescent="0.2">
      <c r="E111" s="76"/>
      <c r="I111" s="77"/>
      <c r="K111" s="76"/>
      <c r="L111" s="76"/>
      <c r="O111" s="76"/>
      <c r="P111" s="76"/>
      <c r="Q111" s="76"/>
      <c r="R111" s="76"/>
      <c r="S111" s="72"/>
    </row>
    <row r="112" spans="5:19" ht="15.75" customHeight="1" x14ac:dyDescent="0.2">
      <c r="E112" s="76"/>
      <c r="I112" s="77"/>
      <c r="K112" s="76"/>
      <c r="L112" s="76"/>
      <c r="O112" s="76"/>
      <c r="P112" s="76"/>
      <c r="Q112" s="76"/>
      <c r="R112" s="76"/>
      <c r="S112" s="72"/>
    </row>
    <row r="113" spans="5:19" ht="15.75" customHeight="1" x14ac:dyDescent="0.2">
      <c r="E113" s="76"/>
      <c r="I113" s="77"/>
      <c r="K113" s="76"/>
      <c r="L113" s="76"/>
      <c r="O113" s="76"/>
      <c r="P113" s="76"/>
      <c r="Q113" s="76"/>
      <c r="R113" s="76"/>
      <c r="S113" s="72"/>
    </row>
    <row r="114" spans="5:19" ht="15.75" customHeight="1" x14ac:dyDescent="0.2">
      <c r="E114" s="76"/>
      <c r="I114" s="77"/>
      <c r="K114" s="76"/>
      <c r="L114" s="76"/>
      <c r="O114" s="76"/>
      <c r="P114" s="76"/>
      <c r="Q114" s="76"/>
      <c r="R114" s="76"/>
      <c r="S114" s="72"/>
    </row>
    <row r="115" spans="5:19" ht="15.75" customHeight="1" x14ac:dyDescent="0.2">
      <c r="E115" s="76"/>
      <c r="I115" s="77"/>
      <c r="K115" s="76"/>
      <c r="L115" s="76"/>
      <c r="O115" s="76"/>
      <c r="P115" s="76"/>
      <c r="Q115" s="76"/>
      <c r="R115" s="76"/>
      <c r="S115" s="72"/>
    </row>
    <row r="116" spans="5:19" ht="15.75" customHeight="1" x14ac:dyDescent="0.2">
      <c r="E116" s="76"/>
      <c r="I116" s="77"/>
      <c r="K116" s="76"/>
      <c r="L116" s="76"/>
      <c r="O116" s="76"/>
      <c r="P116" s="76"/>
      <c r="Q116" s="76"/>
      <c r="R116" s="76"/>
      <c r="S116" s="72"/>
    </row>
    <row r="117" spans="5:19" ht="15.75" customHeight="1" x14ac:dyDescent="0.2">
      <c r="E117" s="76"/>
      <c r="I117" s="77"/>
      <c r="K117" s="76"/>
      <c r="L117" s="76"/>
      <c r="O117" s="76"/>
      <c r="P117" s="76"/>
      <c r="Q117" s="76"/>
      <c r="R117" s="76"/>
      <c r="S117" s="72"/>
    </row>
    <row r="118" spans="5:19" ht="15.75" customHeight="1" x14ac:dyDescent="0.2">
      <c r="E118" s="76"/>
      <c r="I118" s="77"/>
      <c r="K118" s="76"/>
      <c r="L118" s="76"/>
      <c r="O118" s="76"/>
      <c r="P118" s="76"/>
      <c r="Q118" s="76"/>
      <c r="R118" s="76"/>
      <c r="S118" s="72"/>
    </row>
    <row r="119" spans="5:19" ht="15.75" customHeight="1" x14ac:dyDescent="0.2">
      <c r="E119" s="76"/>
      <c r="I119" s="77"/>
      <c r="K119" s="76"/>
      <c r="L119" s="76"/>
      <c r="O119" s="76"/>
      <c r="P119" s="76"/>
      <c r="Q119" s="76"/>
      <c r="R119" s="76"/>
      <c r="S119" s="72"/>
    </row>
    <row r="120" spans="5:19" ht="15.75" customHeight="1" x14ac:dyDescent="0.2">
      <c r="E120" s="76"/>
      <c r="I120" s="77"/>
      <c r="K120" s="76"/>
      <c r="L120" s="76"/>
      <c r="O120" s="76"/>
      <c r="P120" s="76"/>
      <c r="Q120" s="76"/>
      <c r="R120" s="76"/>
      <c r="S120" s="72"/>
    </row>
    <row r="121" spans="5:19" ht="15.75" customHeight="1" x14ac:dyDescent="0.2">
      <c r="E121" s="76"/>
      <c r="I121" s="77"/>
      <c r="K121" s="76"/>
      <c r="L121" s="76"/>
      <c r="O121" s="76"/>
      <c r="P121" s="76"/>
      <c r="Q121" s="76"/>
      <c r="R121" s="76"/>
      <c r="S121" s="72"/>
    </row>
    <row r="122" spans="5:19" ht="15.75" customHeight="1" x14ac:dyDescent="0.2">
      <c r="E122" s="76"/>
      <c r="I122" s="77"/>
      <c r="K122" s="76"/>
      <c r="L122" s="76"/>
      <c r="O122" s="76"/>
      <c r="P122" s="76"/>
      <c r="Q122" s="76"/>
      <c r="R122" s="76"/>
      <c r="S122" s="72"/>
    </row>
    <row r="123" spans="5:19" ht="15.75" customHeight="1" x14ac:dyDescent="0.2">
      <c r="E123" s="76"/>
      <c r="I123" s="77"/>
      <c r="K123" s="76"/>
      <c r="L123" s="76"/>
      <c r="O123" s="76"/>
      <c r="P123" s="76"/>
      <c r="Q123" s="76"/>
      <c r="R123" s="76"/>
      <c r="S123" s="72"/>
    </row>
    <row r="124" spans="5:19" ht="15.75" customHeight="1" x14ac:dyDescent="0.2">
      <c r="E124" s="76"/>
      <c r="I124" s="77"/>
      <c r="K124" s="76"/>
      <c r="L124" s="76"/>
      <c r="O124" s="76"/>
      <c r="P124" s="76"/>
      <c r="Q124" s="76"/>
      <c r="R124" s="76"/>
      <c r="S124" s="72"/>
    </row>
    <row r="125" spans="5:19" ht="15.75" customHeight="1" x14ac:dyDescent="0.2">
      <c r="E125" s="76"/>
      <c r="I125" s="77"/>
      <c r="K125" s="76"/>
      <c r="L125" s="76"/>
      <c r="O125" s="76"/>
      <c r="P125" s="76"/>
      <c r="Q125" s="76"/>
      <c r="R125" s="76"/>
      <c r="S125" s="72"/>
    </row>
    <row r="126" spans="5:19" ht="15.75" customHeight="1" x14ac:dyDescent="0.2">
      <c r="E126" s="76"/>
      <c r="I126" s="77"/>
      <c r="K126" s="76"/>
      <c r="L126" s="76"/>
      <c r="O126" s="76"/>
      <c r="P126" s="76"/>
      <c r="Q126" s="76"/>
      <c r="R126" s="76"/>
      <c r="S126" s="72"/>
    </row>
    <row r="127" spans="5:19" ht="15.75" customHeight="1" x14ac:dyDescent="0.2">
      <c r="E127" s="76"/>
      <c r="I127" s="77"/>
      <c r="K127" s="76"/>
      <c r="L127" s="76"/>
      <c r="O127" s="76"/>
      <c r="P127" s="76"/>
      <c r="Q127" s="76"/>
      <c r="R127" s="76"/>
      <c r="S127" s="72"/>
    </row>
    <row r="128" spans="5:19" ht="15.75" customHeight="1" x14ac:dyDescent="0.2">
      <c r="E128" s="76"/>
      <c r="I128" s="77"/>
      <c r="K128" s="76"/>
      <c r="L128" s="76"/>
      <c r="O128" s="76"/>
      <c r="P128" s="76"/>
      <c r="Q128" s="76"/>
      <c r="R128" s="76"/>
      <c r="S128" s="72"/>
    </row>
    <row r="129" spans="5:19" ht="15.75" customHeight="1" x14ac:dyDescent="0.2">
      <c r="E129" s="76"/>
      <c r="I129" s="77"/>
      <c r="K129" s="76"/>
      <c r="L129" s="76"/>
      <c r="O129" s="76"/>
      <c r="P129" s="76"/>
      <c r="Q129" s="76"/>
      <c r="R129" s="76"/>
      <c r="S129" s="72"/>
    </row>
    <row r="130" spans="5:19" ht="15.75" customHeight="1" x14ac:dyDescent="0.2">
      <c r="E130" s="76"/>
      <c r="I130" s="77"/>
      <c r="K130" s="76"/>
      <c r="L130" s="76"/>
      <c r="O130" s="76"/>
      <c r="P130" s="76"/>
      <c r="Q130" s="76"/>
      <c r="R130" s="76"/>
      <c r="S130" s="72"/>
    </row>
    <row r="131" spans="5:19" ht="15.75" customHeight="1" x14ac:dyDescent="0.2">
      <c r="E131" s="76"/>
      <c r="I131" s="77"/>
      <c r="K131" s="76"/>
      <c r="L131" s="76"/>
      <c r="O131" s="76"/>
      <c r="P131" s="76"/>
      <c r="Q131" s="76"/>
      <c r="R131" s="76"/>
      <c r="S131" s="72"/>
    </row>
    <row r="132" spans="5:19" ht="15.75" customHeight="1" x14ac:dyDescent="0.2">
      <c r="E132" s="76"/>
      <c r="I132" s="77"/>
      <c r="K132" s="76"/>
      <c r="L132" s="76"/>
      <c r="O132" s="76"/>
      <c r="P132" s="76"/>
      <c r="Q132" s="76"/>
      <c r="R132" s="76"/>
      <c r="S132" s="72"/>
    </row>
    <row r="133" spans="5:19" ht="15.75" customHeight="1" x14ac:dyDescent="0.2">
      <c r="E133" s="76"/>
      <c r="I133" s="77"/>
      <c r="K133" s="76"/>
      <c r="L133" s="76"/>
      <c r="O133" s="76"/>
      <c r="P133" s="76"/>
      <c r="Q133" s="76"/>
      <c r="R133" s="76"/>
      <c r="S133" s="72"/>
    </row>
    <row r="134" spans="5:19" ht="15.75" customHeight="1" x14ac:dyDescent="0.2">
      <c r="E134" s="76"/>
      <c r="I134" s="77"/>
      <c r="K134" s="76"/>
      <c r="L134" s="76"/>
      <c r="O134" s="76"/>
      <c r="P134" s="76"/>
      <c r="Q134" s="76"/>
      <c r="R134" s="76"/>
      <c r="S134" s="72"/>
    </row>
    <row r="135" spans="5:19" ht="15.75" customHeight="1" x14ac:dyDescent="0.2">
      <c r="E135" s="76"/>
      <c r="I135" s="77"/>
      <c r="K135" s="76"/>
      <c r="L135" s="76"/>
      <c r="O135" s="76"/>
      <c r="P135" s="76"/>
      <c r="Q135" s="76"/>
      <c r="R135" s="76"/>
      <c r="S135" s="72"/>
    </row>
    <row r="136" spans="5:19" ht="15.75" customHeight="1" x14ac:dyDescent="0.2">
      <c r="E136" s="76"/>
      <c r="I136" s="77"/>
      <c r="K136" s="76"/>
      <c r="L136" s="76"/>
      <c r="O136" s="76"/>
      <c r="P136" s="76"/>
      <c r="Q136" s="76"/>
      <c r="R136" s="76"/>
      <c r="S136" s="72"/>
    </row>
    <row r="137" spans="5:19" ht="15.75" customHeight="1" x14ac:dyDescent="0.2">
      <c r="E137" s="76"/>
      <c r="I137" s="77"/>
      <c r="K137" s="76"/>
      <c r="L137" s="76"/>
      <c r="O137" s="76"/>
      <c r="P137" s="76"/>
      <c r="Q137" s="76"/>
      <c r="R137" s="76"/>
      <c r="S137" s="72"/>
    </row>
    <row r="138" spans="5:19" ht="15.75" customHeight="1" x14ac:dyDescent="0.2">
      <c r="E138" s="76"/>
      <c r="I138" s="77"/>
      <c r="K138" s="76"/>
      <c r="L138" s="76"/>
      <c r="O138" s="76"/>
      <c r="P138" s="76"/>
      <c r="Q138" s="76"/>
      <c r="R138" s="76"/>
      <c r="S138" s="72"/>
    </row>
    <row r="139" spans="5:19" ht="15.75" customHeight="1" x14ac:dyDescent="0.2">
      <c r="E139" s="76"/>
      <c r="I139" s="77"/>
      <c r="K139" s="76"/>
      <c r="L139" s="76"/>
      <c r="O139" s="76"/>
      <c r="P139" s="76"/>
      <c r="Q139" s="76"/>
      <c r="R139" s="76"/>
      <c r="S139" s="72"/>
    </row>
    <row r="140" spans="5:19" ht="15.75" customHeight="1" x14ac:dyDescent="0.2">
      <c r="E140" s="76"/>
      <c r="I140" s="77"/>
      <c r="K140" s="76"/>
      <c r="L140" s="76"/>
      <c r="O140" s="76"/>
      <c r="P140" s="76"/>
      <c r="Q140" s="76"/>
      <c r="R140" s="76"/>
      <c r="S140" s="72"/>
    </row>
    <row r="141" spans="5:19" ht="15.75" customHeight="1" x14ac:dyDescent="0.2">
      <c r="E141" s="76"/>
      <c r="I141" s="77"/>
      <c r="K141" s="76"/>
      <c r="L141" s="76"/>
      <c r="O141" s="76"/>
      <c r="P141" s="76"/>
      <c r="Q141" s="76"/>
      <c r="R141" s="76"/>
      <c r="S141" s="72"/>
    </row>
    <row r="142" spans="5:19" ht="15.75" customHeight="1" x14ac:dyDescent="0.2">
      <c r="E142" s="76"/>
      <c r="I142" s="77"/>
      <c r="K142" s="76"/>
      <c r="L142" s="76"/>
      <c r="O142" s="76"/>
      <c r="P142" s="76"/>
      <c r="Q142" s="76"/>
      <c r="R142" s="76"/>
      <c r="S142" s="72"/>
    </row>
    <row r="143" spans="5:19" ht="15.75" customHeight="1" x14ac:dyDescent="0.2">
      <c r="E143" s="76"/>
      <c r="I143" s="77"/>
      <c r="K143" s="76"/>
      <c r="L143" s="76"/>
      <c r="O143" s="76"/>
      <c r="P143" s="76"/>
      <c r="Q143" s="76"/>
      <c r="R143" s="76"/>
      <c r="S143" s="72"/>
    </row>
    <row r="144" spans="5:19" ht="15.75" customHeight="1" x14ac:dyDescent="0.2">
      <c r="E144" s="76"/>
      <c r="I144" s="77"/>
      <c r="K144" s="76"/>
      <c r="L144" s="76"/>
      <c r="O144" s="76"/>
      <c r="P144" s="76"/>
      <c r="Q144" s="76"/>
      <c r="R144" s="76"/>
      <c r="S144" s="72"/>
    </row>
    <row r="145" spans="5:19" ht="15.75" customHeight="1" x14ac:dyDescent="0.2">
      <c r="E145" s="76"/>
      <c r="I145" s="77"/>
      <c r="K145" s="76"/>
      <c r="L145" s="76"/>
      <c r="O145" s="76"/>
      <c r="P145" s="76"/>
      <c r="Q145" s="76"/>
      <c r="R145" s="76"/>
      <c r="S145" s="72"/>
    </row>
    <row r="146" spans="5:19" ht="15.75" customHeight="1" x14ac:dyDescent="0.2">
      <c r="E146" s="76"/>
      <c r="I146" s="77"/>
      <c r="K146" s="76"/>
      <c r="L146" s="76"/>
      <c r="O146" s="76"/>
      <c r="P146" s="76"/>
      <c r="Q146" s="76"/>
      <c r="R146" s="76"/>
      <c r="S146" s="72"/>
    </row>
    <row r="147" spans="5:19" ht="15.75" customHeight="1" x14ac:dyDescent="0.2">
      <c r="E147" s="76"/>
      <c r="I147" s="77"/>
      <c r="K147" s="76"/>
      <c r="L147" s="76"/>
      <c r="O147" s="76"/>
      <c r="P147" s="76"/>
      <c r="Q147" s="76"/>
      <c r="R147" s="76"/>
      <c r="S147" s="72"/>
    </row>
    <row r="148" spans="5:19" ht="15.75" customHeight="1" x14ac:dyDescent="0.2">
      <c r="E148" s="76"/>
      <c r="I148" s="77"/>
      <c r="K148" s="76"/>
      <c r="L148" s="76"/>
      <c r="O148" s="76"/>
      <c r="P148" s="76"/>
      <c r="Q148" s="76"/>
      <c r="R148" s="76"/>
      <c r="S148" s="72"/>
    </row>
    <row r="149" spans="5:19" ht="15.75" customHeight="1" x14ac:dyDescent="0.2">
      <c r="E149" s="76"/>
      <c r="I149" s="77"/>
      <c r="K149" s="76"/>
      <c r="L149" s="76"/>
      <c r="O149" s="76"/>
      <c r="P149" s="76"/>
      <c r="Q149" s="76"/>
      <c r="R149" s="76"/>
      <c r="S149" s="72"/>
    </row>
    <row r="150" spans="5:19" ht="15.75" customHeight="1" x14ac:dyDescent="0.2">
      <c r="E150" s="76"/>
      <c r="I150" s="77"/>
      <c r="K150" s="76"/>
      <c r="L150" s="76"/>
      <c r="O150" s="76"/>
      <c r="P150" s="76"/>
      <c r="Q150" s="76"/>
      <c r="R150" s="76"/>
      <c r="S150" s="72"/>
    </row>
    <row r="151" spans="5:19" ht="15.75" customHeight="1" x14ac:dyDescent="0.2">
      <c r="E151" s="76"/>
      <c r="I151" s="77"/>
      <c r="K151" s="76"/>
      <c r="L151" s="76"/>
      <c r="O151" s="76"/>
      <c r="P151" s="76"/>
      <c r="Q151" s="76"/>
      <c r="R151" s="76"/>
      <c r="S151" s="72"/>
    </row>
    <row r="152" spans="5:19" ht="15.75" customHeight="1" x14ac:dyDescent="0.2">
      <c r="E152" s="76"/>
      <c r="I152" s="77"/>
      <c r="K152" s="76"/>
      <c r="L152" s="76"/>
      <c r="O152" s="76"/>
      <c r="P152" s="76"/>
      <c r="Q152" s="76"/>
      <c r="R152" s="76"/>
      <c r="S152" s="72"/>
    </row>
    <row r="153" spans="5:19" ht="15.75" customHeight="1" x14ac:dyDescent="0.2">
      <c r="E153" s="76"/>
      <c r="I153" s="77"/>
      <c r="K153" s="76"/>
      <c r="L153" s="76"/>
      <c r="O153" s="76"/>
      <c r="P153" s="76"/>
      <c r="Q153" s="76"/>
      <c r="R153" s="76"/>
      <c r="S153" s="72"/>
    </row>
    <row r="154" spans="5:19" ht="15.75" customHeight="1" x14ac:dyDescent="0.2">
      <c r="E154" s="76"/>
      <c r="I154" s="77"/>
      <c r="K154" s="76"/>
      <c r="L154" s="76"/>
      <c r="O154" s="76"/>
      <c r="P154" s="76"/>
      <c r="Q154" s="76"/>
      <c r="R154" s="76"/>
      <c r="S154" s="72"/>
    </row>
    <row r="155" spans="5:19" ht="15.75" customHeight="1" x14ac:dyDescent="0.2">
      <c r="E155" s="76"/>
      <c r="I155" s="77"/>
      <c r="K155" s="76"/>
      <c r="L155" s="76"/>
      <c r="O155" s="76"/>
      <c r="P155" s="76"/>
      <c r="Q155" s="76"/>
      <c r="R155" s="76"/>
      <c r="S155" s="72"/>
    </row>
    <row r="156" spans="5:19" ht="15.75" customHeight="1" x14ac:dyDescent="0.2">
      <c r="E156" s="76"/>
      <c r="I156" s="77"/>
      <c r="K156" s="76"/>
      <c r="L156" s="76"/>
      <c r="O156" s="76"/>
      <c r="P156" s="76"/>
      <c r="Q156" s="76"/>
      <c r="R156" s="76"/>
      <c r="S156" s="72"/>
    </row>
    <row r="157" spans="5:19" ht="15.75" customHeight="1" x14ac:dyDescent="0.2">
      <c r="E157" s="76"/>
      <c r="I157" s="77"/>
      <c r="K157" s="76"/>
      <c r="L157" s="76"/>
      <c r="O157" s="76"/>
      <c r="P157" s="76"/>
      <c r="Q157" s="76"/>
      <c r="R157" s="76"/>
      <c r="S157" s="72"/>
    </row>
    <row r="158" spans="5:19" ht="15.75" customHeight="1" x14ac:dyDescent="0.2">
      <c r="E158" s="76"/>
      <c r="I158" s="77"/>
      <c r="K158" s="76"/>
      <c r="L158" s="76"/>
      <c r="O158" s="76"/>
      <c r="P158" s="76"/>
      <c r="Q158" s="76"/>
      <c r="R158" s="76"/>
      <c r="S158" s="72"/>
    </row>
    <row r="159" spans="5:19" ht="15.75" customHeight="1" x14ac:dyDescent="0.2">
      <c r="E159" s="76"/>
      <c r="I159" s="77"/>
      <c r="K159" s="76"/>
      <c r="L159" s="76"/>
      <c r="O159" s="76"/>
      <c r="P159" s="76"/>
      <c r="Q159" s="76"/>
      <c r="R159" s="76"/>
      <c r="S159" s="72"/>
    </row>
    <row r="160" spans="5:19" ht="15.75" customHeight="1" x14ac:dyDescent="0.2">
      <c r="E160" s="76"/>
      <c r="I160" s="77"/>
      <c r="K160" s="76"/>
      <c r="L160" s="76"/>
      <c r="O160" s="76"/>
      <c r="P160" s="76"/>
      <c r="Q160" s="76"/>
      <c r="R160" s="76"/>
      <c r="S160" s="72"/>
    </row>
    <row r="161" spans="5:19" ht="15.75" customHeight="1" x14ac:dyDescent="0.2">
      <c r="E161" s="76"/>
      <c r="I161" s="77"/>
      <c r="K161" s="76"/>
      <c r="L161" s="76"/>
      <c r="O161" s="76"/>
      <c r="P161" s="76"/>
      <c r="Q161" s="76"/>
      <c r="R161" s="76"/>
      <c r="S161" s="72"/>
    </row>
    <row r="162" spans="5:19" ht="15.75" customHeight="1" x14ac:dyDescent="0.2">
      <c r="E162" s="76"/>
      <c r="I162" s="77"/>
      <c r="K162" s="76"/>
      <c r="L162" s="76"/>
      <c r="O162" s="76"/>
      <c r="P162" s="76"/>
      <c r="Q162" s="76"/>
      <c r="R162" s="76"/>
      <c r="S162" s="72"/>
    </row>
    <row r="163" spans="5:19" ht="15.75" customHeight="1" x14ac:dyDescent="0.2">
      <c r="E163" s="76"/>
      <c r="I163" s="77"/>
      <c r="K163" s="76"/>
      <c r="L163" s="76"/>
      <c r="O163" s="76"/>
      <c r="P163" s="76"/>
      <c r="Q163" s="76"/>
      <c r="R163" s="76"/>
      <c r="S163" s="72"/>
    </row>
    <row r="164" spans="5:19" ht="15.75" customHeight="1" x14ac:dyDescent="0.2">
      <c r="E164" s="76"/>
      <c r="I164" s="77"/>
      <c r="K164" s="76"/>
      <c r="L164" s="76"/>
      <c r="O164" s="76"/>
      <c r="P164" s="76"/>
      <c r="Q164" s="76"/>
      <c r="R164" s="76"/>
      <c r="S164" s="72"/>
    </row>
    <row r="165" spans="5:19" ht="15.75" customHeight="1" x14ac:dyDescent="0.2">
      <c r="E165" s="76"/>
      <c r="I165" s="77"/>
      <c r="K165" s="76"/>
      <c r="L165" s="76"/>
      <c r="O165" s="76"/>
      <c r="P165" s="76"/>
      <c r="Q165" s="76"/>
      <c r="R165" s="76"/>
      <c r="S165" s="72"/>
    </row>
    <row r="166" spans="5:19" ht="15.75" customHeight="1" x14ac:dyDescent="0.2">
      <c r="E166" s="76"/>
      <c r="I166" s="77"/>
      <c r="K166" s="76"/>
      <c r="L166" s="76"/>
      <c r="O166" s="76"/>
      <c r="P166" s="76"/>
      <c r="Q166" s="76"/>
      <c r="R166" s="76"/>
      <c r="S166" s="72"/>
    </row>
    <row r="167" spans="5:19" ht="15.75" customHeight="1" x14ac:dyDescent="0.2">
      <c r="E167" s="76"/>
      <c r="I167" s="77"/>
      <c r="K167" s="76"/>
      <c r="L167" s="76"/>
      <c r="O167" s="76"/>
      <c r="P167" s="76"/>
      <c r="Q167" s="76"/>
      <c r="R167" s="76"/>
      <c r="S167" s="72"/>
    </row>
    <row r="168" spans="5:19" ht="15.75" customHeight="1" x14ac:dyDescent="0.2">
      <c r="E168" s="76"/>
      <c r="I168" s="77"/>
      <c r="K168" s="76"/>
      <c r="L168" s="76"/>
      <c r="O168" s="76"/>
      <c r="P168" s="76"/>
      <c r="Q168" s="76"/>
      <c r="R168" s="76"/>
      <c r="S168" s="72"/>
    </row>
    <row r="169" spans="5:19" ht="15.75" customHeight="1" x14ac:dyDescent="0.2">
      <c r="E169" s="76"/>
      <c r="I169" s="77"/>
      <c r="K169" s="76"/>
      <c r="L169" s="76"/>
      <c r="O169" s="76"/>
      <c r="P169" s="76"/>
      <c r="Q169" s="76"/>
      <c r="R169" s="76"/>
      <c r="S169" s="72"/>
    </row>
    <row r="170" spans="5:19" ht="15.75" customHeight="1" x14ac:dyDescent="0.2">
      <c r="E170" s="76"/>
      <c r="I170" s="77"/>
      <c r="K170" s="76"/>
      <c r="L170" s="76"/>
      <c r="O170" s="76"/>
      <c r="P170" s="76"/>
      <c r="Q170" s="76"/>
      <c r="R170" s="76"/>
      <c r="S170" s="72"/>
    </row>
    <row r="171" spans="5:19" ht="15.75" customHeight="1" x14ac:dyDescent="0.2">
      <c r="E171" s="76"/>
      <c r="I171" s="77"/>
      <c r="K171" s="76"/>
      <c r="L171" s="76"/>
      <c r="O171" s="76"/>
      <c r="P171" s="76"/>
      <c r="Q171" s="76"/>
      <c r="R171" s="76"/>
      <c r="S171" s="72"/>
    </row>
    <row r="172" spans="5:19" ht="15.75" customHeight="1" x14ac:dyDescent="0.2">
      <c r="E172" s="76"/>
      <c r="I172" s="77"/>
      <c r="K172" s="76"/>
      <c r="L172" s="76"/>
      <c r="O172" s="76"/>
      <c r="P172" s="76"/>
      <c r="Q172" s="76"/>
      <c r="R172" s="76"/>
      <c r="S172" s="72"/>
    </row>
    <row r="173" spans="5:19" ht="15.75" customHeight="1" x14ac:dyDescent="0.2">
      <c r="E173" s="76"/>
      <c r="I173" s="77"/>
      <c r="K173" s="76"/>
      <c r="L173" s="76"/>
      <c r="O173" s="76"/>
      <c r="P173" s="76"/>
      <c r="Q173" s="76"/>
      <c r="R173" s="76"/>
      <c r="S173" s="72"/>
    </row>
    <row r="174" spans="5:19" ht="15.75" customHeight="1" x14ac:dyDescent="0.2">
      <c r="E174" s="76"/>
      <c r="I174" s="77"/>
      <c r="K174" s="76"/>
      <c r="L174" s="76"/>
      <c r="O174" s="76"/>
      <c r="P174" s="76"/>
      <c r="Q174" s="76"/>
      <c r="R174" s="76"/>
      <c r="S174" s="72"/>
    </row>
    <row r="175" spans="5:19" ht="15.75" customHeight="1" x14ac:dyDescent="0.2">
      <c r="E175" s="76"/>
      <c r="I175" s="77"/>
      <c r="K175" s="76"/>
      <c r="L175" s="76"/>
      <c r="O175" s="76"/>
      <c r="P175" s="76"/>
      <c r="Q175" s="76"/>
      <c r="R175" s="76"/>
      <c r="S175" s="72"/>
    </row>
    <row r="176" spans="5:19" ht="15.75" customHeight="1" x14ac:dyDescent="0.2">
      <c r="E176" s="76"/>
      <c r="I176" s="77"/>
      <c r="K176" s="76"/>
      <c r="L176" s="76"/>
      <c r="O176" s="76"/>
      <c r="P176" s="76"/>
      <c r="Q176" s="76"/>
      <c r="R176" s="76"/>
      <c r="S176" s="72"/>
    </row>
    <row r="177" spans="5:19" ht="15.75" customHeight="1" x14ac:dyDescent="0.2">
      <c r="E177" s="76"/>
      <c r="I177" s="77"/>
      <c r="K177" s="76"/>
      <c r="L177" s="76"/>
      <c r="O177" s="76"/>
      <c r="P177" s="76"/>
      <c r="Q177" s="76"/>
      <c r="R177" s="76"/>
      <c r="S177" s="72"/>
    </row>
    <row r="178" spans="5:19" ht="15.75" customHeight="1" x14ac:dyDescent="0.2">
      <c r="E178" s="76"/>
      <c r="I178" s="77"/>
      <c r="K178" s="76"/>
      <c r="L178" s="76"/>
      <c r="O178" s="76"/>
      <c r="P178" s="76"/>
      <c r="Q178" s="76"/>
      <c r="R178" s="76"/>
      <c r="S178" s="72"/>
    </row>
    <row r="179" spans="5:19" ht="15.75" customHeight="1" x14ac:dyDescent="0.2">
      <c r="E179" s="76"/>
      <c r="I179" s="77"/>
      <c r="K179" s="76"/>
      <c r="L179" s="76"/>
      <c r="O179" s="76"/>
      <c r="P179" s="76"/>
      <c r="Q179" s="76"/>
      <c r="R179" s="76"/>
      <c r="S179" s="72"/>
    </row>
    <row r="180" spans="5:19" ht="15.75" customHeight="1" x14ac:dyDescent="0.2">
      <c r="E180" s="76"/>
      <c r="I180" s="77"/>
      <c r="K180" s="76"/>
      <c r="L180" s="76"/>
      <c r="O180" s="76"/>
      <c r="P180" s="76"/>
      <c r="Q180" s="76"/>
      <c r="R180" s="76"/>
      <c r="S180" s="72"/>
    </row>
    <row r="181" spans="5:19" ht="15.75" customHeight="1" x14ac:dyDescent="0.2">
      <c r="E181" s="76"/>
      <c r="I181" s="77"/>
      <c r="K181" s="76"/>
      <c r="L181" s="76"/>
      <c r="O181" s="76"/>
      <c r="P181" s="76"/>
      <c r="Q181" s="76"/>
      <c r="R181" s="76"/>
      <c r="S181" s="72"/>
    </row>
    <row r="182" spans="5:19" ht="15.75" customHeight="1" x14ac:dyDescent="0.2">
      <c r="E182" s="76"/>
      <c r="I182" s="77"/>
      <c r="K182" s="76"/>
      <c r="L182" s="76"/>
      <c r="O182" s="76"/>
      <c r="P182" s="76"/>
      <c r="Q182" s="76"/>
      <c r="R182" s="76"/>
      <c r="S182" s="72"/>
    </row>
    <row r="183" spans="5:19" ht="15.75" customHeight="1" x14ac:dyDescent="0.2">
      <c r="E183" s="76"/>
      <c r="I183" s="77"/>
      <c r="K183" s="76"/>
      <c r="L183" s="76"/>
      <c r="O183" s="76"/>
      <c r="P183" s="76"/>
      <c r="Q183" s="76"/>
      <c r="R183" s="76"/>
      <c r="S183" s="72"/>
    </row>
    <row r="184" spans="5:19" ht="15.75" customHeight="1" x14ac:dyDescent="0.2">
      <c r="E184" s="76"/>
      <c r="I184" s="77"/>
      <c r="K184" s="76"/>
      <c r="L184" s="76"/>
      <c r="O184" s="76"/>
      <c r="P184" s="76"/>
      <c r="Q184" s="76"/>
      <c r="R184" s="76"/>
      <c r="S184" s="72"/>
    </row>
    <row r="185" spans="5:19" ht="15.75" customHeight="1" x14ac:dyDescent="0.2">
      <c r="E185" s="76"/>
      <c r="I185" s="77"/>
      <c r="K185" s="76"/>
      <c r="L185" s="76"/>
      <c r="O185" s="76"/>
      <c r="P185" s="76"/>
      <c r="Q185" s="76"/>
      <c r="R185" s="76"/>
      <c r="S185" s="72"/>
    </row>
    <row r="186" spans="5:19" ht="15.75" customHeight="1" x14ac:dyDescent="0.2">
      <c r="E186" s="76"/>
      <c r="I186" s="77"/>
      <c r="K186" s="76"/>
      <c r="L186" s="76"/>
      <c r="O186" s="76"/>
      <c r="P186" s="76"/>
      <c r="Q186" s="76"/>
      <c r="R186" s="76"/>
      <c r="S186" s="72"/>
    </row>
    <row r="187" spans="5:19" ht="15.75" customHeight="1" x14ac:dyDescent="0.2">
      <c r="E187" s="76"/>
      <c r="I187" s="77"/>
      <c r="K187" s="76"/>
      <c r="L187" s="76"/>
      <c r="O187" s="76"/>
      <c r="P187" s="76"/>
      <c r="Q187" s="76"/>
      <c r="R187" s="76"/>
      <c r="S187" s="72"/>
    </row>
    <row r="188" spans="5:19" ht="15.75" customHeight="1" x14ac:dyDescent="0.2">
      <c r="E188" s="76"/>
      <c r="I188" s="77"/>
      <c r="K188" s="76"/>
      <c r="L188" s="76"/>
      <c r="O188" s="76"/>
      <c r="P188" s="76"/>
      <c r="Q188" s="76"/>
      <c r="R188" s="76"/>
      <c r="S188" s="72"/>
    </row>
    <row r="189" spans="5:19" ht="15.75" customHeight="1" x14ac:dyDescent="0.2">
      <c r="E189" s="76"/>
      <c r="I189" s="77"/>
      <c r="K189" s="76"/>
      <c r="L189" s="76"/>
      <c r="O189" s="76"/>
      <c r="P189" s="76"/>
      <c r="Q189" s="76"/>
      <c r="R189" s="76"/>
      <c r="S189" s="72"/>
    </row>
    <row r="190" spans="5:19" ht="15.75" customHeight="1" x14ac:dyDescent="0.2">
      <c r="E190" s="76"/>
      <c r="I190" s="77"/>
      <c r="K190" s="76"/>
      <c r="L190" s="76"/>
      <c r="O190" s="76"/>
      <c r="P190" s="76"/>
      <c r="Q190" s="76"/>
      <c r="R190" s="76"/>
      <c r="S190" s="72"/>
    </row>
    <row r="191" spans="5:19" ht="15.75" customHeight="1" x14ac:dyDescent="0.2">
      <c r="E191" s="76"/>
      <c r="I191" s="77"/>
      <c r="K191" s="76"/>
      <c r="L191" s="76"/>
      <c r="O191" s="76"/>
      <c r="P191" s="76"/>
      <c r="Q191" s="76"/>
      <c r="R191" s="76"/>
      <c r="S191" s="72"/>
    </row>
    <row r="192" spans="5:19" ht="15.75" customHeight="1" x14ac:dyDescent="0.2">
      <c r="E192" s="76"/>
      <c r="I192" s="77"/>
      <c r="K192" s="76"/>
      <c r="L192" s="76"/>
      <c r="O192" s="76"/>
      <c r="P192" s="76"/>
      <c r="Q192" s="76"/>
      <c r="R192" s="76"/>
      <c r="S192" s="72"/>
    </row>
    <row r="193" spans="5:19" ht="15.75" customHeight="1" x14ac:dyDescent="0.2">
      <c r="E193" s="76"/>
      <c r="I193" s="77"/>
      <c r="K193" s="76"/>
      <c r="L193" s="76"/>
      <c r="O193" s="76"/>
      <c r="P193" s="76"/>
      <c r="Q193" s="76"/>
      <c r="R193" s="76"/>
      <c r="S193" s="72"/>
    </row>
    <row r="194" spans="5:19" ht="15.75" customHeight="1" x14ac:dyDescent="0.2">
      <c r="E194" s="76"/>
      <c r="I194" s="77"/>
      <c r="K194" s="76"/>
      <c r="L194" s="76"/>
      <c r="O194" s="76"/>
      <c r="P194" s="76"/>
      <c r="Q194" s="76"/>
      <c r="R194" s="76"/>
      <c r="S194" s="72"/>
    </row>
    <row r="195" spans="5:19" ht="15.75" customHeight="1" x14ac:dyDescent="0.2">
      <c r="E195" s="76"/>
      <c r="I195" s="77"/>
      <c r="K195" s="76"/>
      <c r="L195" s="76"/>
      <c r="O195" s="76"/>
      <c r="P195" s="76"/>
      <c r="Q195" s="76"/>
      <c r="R195" s="76"/>
      <c r="S195" s="72"/>
    </row>
    <row r="196" spans="5:19" ht="15.75" customHeight="1" x14ac:dyDescent="0.2">
      <c r="E196" s="76"/>
      <c r="I196" s="77"/>
      <c r="K196" s="76"/>
      <c r="L196" s="76"/>
      <c r="O196" s="76"/>
      <c r="P196" s="76"/>
      <c r="Q196" s="76"/>
      <c r="R196" s="76"/>
      <c r="S196" s="72"/>
    </row>
    <row r="197" spans="5:19" ht="15.75" customHeight="1" x14ac:dyDescent="0.2">
      <c r="E197" s="76"/>
      <c r="I197" s="77"/>
      <c r="K197" s="76"/>
      <c r="L197" s="76"/>
      <c r="O197" s="76"/>
      <c r="P197" s="76"/>
      <c r="Q197" s="76"/>
      <c r="R197" s="76"/>
      <c r="S197" s="72"/>
    </row>
    <row r="198" spans="5:19" ht="15.75" customHeight="1" x14ac:dyDescent="0.2">
      <c r="E198" s="76"/>
      <c r="I198" s="77"/>
      <c r="K198" s="76"/>
      <c r="L198" s="76"/>
      <c r="O198" s="76"/>
      <c r="P198" s="76"/>
      <c r="Q198" s="76"/>
      <c r="R198" s="76"/>
      <c r="S198" s="72"/>
    </row>
    <row r="199" spans="5:19" ht="15.75" customHeight="1" x14ac:dyDescent="0.2">
      <c r="E199" s="76"/>
      <c r="I199" s="77"/>
      <c r="K199" s="76"/>
      <c r="L199" s="76"/>
      <c r="O199" s="76"/>
      <c r="P199" s="76"/>
      <c r="Q199" s="76"/>
      <c r="R199" s="76"/>
      <c r="S199" s="72"/>
    </row>
    <row r="200" spans="5:19" ht="15.75" customHeight="1" x14ac:dyDescent="0.2">
      <c r="E200" s="76"/>
      <c r="I200" s="77"/>
      <c r="K200" s="76"/>
      <c r="L200" s="76"/>
      <c r="O200" s="76"/>
      <c r="P200" s="76"/>
      <c r="Q200" s="76"/>
      <c r="R200" s="76"/>
      <c r="S200" s="72"/>
    </row>
    <row r="201" spans="5:19" ht="15.75" customHeight="1" x14ac:dyDescent="0.2">
      <c r="E201" s="76"/>
      <c r="I201" s="77"/>
      <c r="K201" s="76"/>
      <c r="L201" s="76"/>
      <c r="O201" s="76"/>
      <c r="P201" s="76"/>
      <c r="Q201" s="76"/>
      <c r="R201" s="76"/>
      <c r="S201" s="72"/>
    </row>
    <row r="202" spans="5:19" ht="15.75" customHeight="1" x14ac:dyDescent="0.2">
      <c r="E202" s="76"/>
      <c r="I202" s="77"/>
      <c r="K202" s="76"/>
      <c r="L202" s="76"/>
      <c r="O202" s="76"/>
      <c r="P202" s="76"/>
      <c r="Q202" s="76"/>
      <c r="R202" s="76"/>
      <c r="S202" s="72"/>
    </row>
    <row r="203" spans="5:19" ht="15.75" customHeight="1" x14ac:dyDescent="0.2">
      <c r="E203" s="76"/>
      <c r="I203" s="77"/>
      <c r="K203" s="76"/>
      <c r="L203" s="76"/>
      <c r="O203" s="76"/>
      <c r="P203" s="76"/>
      <c r="Q203" s="76"/>
      <c r="R203" s="76"/>
      <c r="S203" s="72"/>
    </row>
    <row r="204" spans="5:19" ht="15.75" customHeight="1" x14ac:dyDescent="0.2">
      <c r="E204" s="76"/>
      <c r="I204" s="77"/>
      <c r="K204" s="76"/>
      <c r="L204" s="76"/>
      <c r="O204" s="76"/>
      <c r="P204" s="76"/>
      <c r="Q204" s="76"/>
      <c r="R204" s="76"/>
      <c r="S204" s="72"/>
    </row>
    <row r="205" spans="5:19" ht="15.75" customHeight="1" x14ac:dyDescent="0.2">
      <c r="E205" s="76"/>
      <c r="I205" s="77"/>
      <c r="K205" s="76"/>
      <c r="L205" s="76"/>
      <c r="O205" s="76"/>
      <c r="P205" s="76"/>
      <c r="Q205" s="76"/>
      <c r="R205" s="76"/>
      <c r="S205" s="72"/>
    </row>
    <row r="206" spans="5:19" ht="15.75" customHeight="1" x14ac:dyDescent="0.2">
      <c r="E206" s="76"/>
      <c r="I206" s="77"/>
      <c r="K206" s="76"/>
      <c r="L206" s="76"/>
      <c r="O206" s="76"/>
      <c r="P206" s="76"/>
      <c r="Q206" s="76"/>
      <c r="R206" s="76"/>
      <c r="S206" s="72"/>
    </row>
    <row r="207" spans="5:19" ht="15.75" customHeight="1" x14ac:dyDescent="0.2">
      <c r="E207" s="76"/>
      <c r="I207" s="77"/>
      <c r="K207" s="76"/>
      <c r="L207" s="76"/>
      <c r="O207" s="76"/>
      <c r="P207" s="76"/>
      <c r="Q207" s="76"/>
      <c r="R207" s="76"/>
      <c r="S207" s="72"/>
    </row>
    <row r="208" spans="5:19" ht="15.75" customHeight="1" x14ac:dyDescent="0.2">
      <c r="E208" s="76"/>
      <c r="I208" s="77"/>
      <c r="K208" s="76"/>
      <c r="L208" s="76"/>
      <c r="O208" s="76"/>
      <c r="P208" s="76"/>
      <c r="Q208" s="76"/>
      <c r="R208" s="76"/>
      <c r="S208" s="72"/>
    </row>
    <row r="209" spans="5:19" ht="15.75" customHeight="1" x14ac:dyDescent="0.2">
      <c r="E209" s="76"/>
      <c r="I209" s="77"/>
      <c r="K209" s="76"/>
      <c r="L209" s="76"/>
      <c r="O209" s="76"/>
      <c r="P209" s="76"/>
      <c r="Q209" s="76"/>
      <c r="R209" s="76"/>
      <c r="S209" s="72"/>
    </row>
    <row r="210" spans="5:19" ht="15.75" customHeight="1" x14ac:dyDescent="0.2">
      <c r="E210" s="76"/>
      <c r="I210" s="77"/>
      <c r="K210" s="76"/>
      <c r="L210" s="76"/>
      <c r="O210" s="76"/>
      <c r="P210" s="76"/>
      <c r="Q210" s="76"/>
      <c r="R210" s="76"/>
      <c r="S210" s="72"/>
    </row>
    <row r="211" spans="5:19" ht="15.75" customHeight="1" x14ac:dyDescent="0.2">
      <c r="E211" s="76"/>
      <c r="I211" s="77"/>
      <c r="K211" s="76"/>
      <c r="L211" s="76"/>
      <c r="O211" s="76"/>
      <c r="P211" s="76"/>
      <c r="Q211" s="76"/>
      <c r="R211" s="76"/>
      <c r="S211" s="72"/>
    </row>
    <row r="212" spans="5:19" ht="15.75" customHeight="1" x14ac:dyDescent="0.2">
      <c r="E212" s="76"/>
      <c r="I212" s="77"/>
      <c r="K212" s="76"/>
      <c r="L212" s="76"/>
      <c r="O212" s="76"/>
      <c r="P212" s="76"/>
      <c r="Q212" s="76"/>
      <c r="R212" s="76"/>
      <c r="S212" s="72"/>
    </row>
    <row r="213" spans="5:19" ht="15.75" customHeight="1" x14ac:dyDescent="0.2">
      <c r="E213" s="76"/>
      <c r="I213" s="77"/>
      <c r="K213" s="76"/>
      <c r="L213" s="76"/>
      <c r="O213" s="76"/>
      <c r="P213" s="76"/>
      <c r="Q213" s="76"/>
      <c r="R213" s="76"/>
      <c r="S213" s="72"/>
    </row>
    <row r="214" spans="5:19" ht="15.75" customHeight="1" x14ac:dyDescent="0.2">
      <c r="E214" s="76"/>
      <c r="I214" s="77"/>
      <c r="K214" s="76"/>
      <c r="L214" s="76"/>
      <c r="O214" s="76"/>
      <c r="P214" s="76"/>
      <c r="Q214" s="76"/>
      <c r="R214" s="76"/>
      <c r="S214" s="72"/>
    </row>
    <row r="215" spans="5:19" ht="15.75" customHeight="1" x14ac:dyDescent="0.2">
      <c r="E215" s="76"/>
      <c r="I215" s="77"/>
      <c r="K215" s="76"/>
      <c r="L215" s="76"/>
      <c r="O215" s="76"/>
      <c r="P215" s="76"/>
      <c r="Q215" s="76"/>
      <c r="R215" s="76"/>
      <c r="S215" s="72"/>
    </row>
    <row r="216" spans="5:19" ht="15.75" customHeight="1" x14ac:dyDescent="0.2">
      <c r="E216" s="76"/>
      <c r="I216" s="77"/>
      <c r="K216" s="76"/>
      <c r="L216" s="76"/>
      <c r="O216" s="76"/>
      <c r="P216" s="76"/>
      <c r="Q216" s="76"/>
      <c r="R216" s="76"/>
      <c r="S216" s="72"/>
    </row>
    <row r="217" spans="5:19" ht="15.75" customHeight="1" x14ac:dyDescent="0.2">
      <c r="E217" s="76"/>
      <c r="I217" s="77"/>
      <c r="K217" s="76"/>
      <c r="L217" s="76"/>
      <c r="O217" s="76"/>
      <c r="P217" s="76"/>
      <c r="Q217" s="76"/>
      <c r="R217" s="76"/>
      <c r="S217" s="72"/>
    </row>
    <row r="218" spans="5:19" ht="15.75" customHeight="1" x14ac:dyDescent="0.2">
      <c r="E218" s="76"/>
      <c r="I218" s="77"/>
      <c r="K218" s="76"/>
      <c r="L218" s="76"/>
      <c r="O218" s="76"/>
      <c r="P218" s="76"/>
      <c r="Q218" s="76"/>
      <c r="R218" s="76"/>
      <c r="S218" s="72"/>
    </row>
    <row r="219" spans="5:19" ht="15.75" customHeight="1" x14ac:dyDescent="0.2">
      <c r="E219" s="76"/>
      <c r="I219" s="77"/>
      <c r="K219" s="76"/>
      <c r="L219" s="76"/>
      <c r="O219" s="76"/>
      <c r="P219" s="76"/>
      <c r="Q219" s="76"/>
      <c r="R219" s="76"/>
      <c r="S219" s="72"/>
    </row>
    <row r="220" spans="5:19" ht="15.75" customHeight="1" x14ac:dyDescent="0.2">
      <c r="E220" s="76"/>
      <c r="I220" s="77"/>
      <c r="K220" s="76"/>
      <c r="L220" s="76"/>
      <c r="O220" s="76"/>
      <c r="P220" s="76"/>
      <c r="Q220" s="76"/>
      <c r="R220" s="76"/>
      <c r="S220" s="72"/>
    </row>
    <row r="221" spans="5:19" ht="15.75" customHeight="1" x14ac:dyDescent="0.2">
      <c r="E221" s="76"/>
      <c r="I221" s="77"/>
      <c r="K221" s="76"/>
      <c r="L221" s="76"/>
      <c r="O221" s="76"/>
      <c r="P221" s="76"/>
      <c r="Q221" s="76"/>
      <c r="R221" s="76"/>
      <c r="S221" s="72"/>
    </row>
    <row r="222" spans="5:19" ht="15.75" customHeight="1" x14ac:dyDescent="0.2">
      <c r="E222" s="76"/>
      <c r="I222" s="77"/>
      <c r="K222" s="76"/>
      <c r="L222" s="76"/>
      <c r="O222" s="76"/>
      <c r="P222" s="76"/>
      <c r="Q222" s="76"/>
      <c r="R222" s="76"/>
      <c r="S222" s="72"/>
    </row>
    <row r="223" spans="5:19" ht="15.75" customHeight="1" x14ac:dyDescent="0.2">
      <c r="E223" s="76"/>
      <c r="I223" s="77"/>
      <c r="K223" s="76"/>
      <c r="L223" s="76"/>
      <c r="O223" s="76"/>
      <c r="P223" s="76"/>
      <c r="Q223" s="76"/>
      <c r="R223" s="76"/>
      <c r="S223" s="72"/>
    </row>
    <row r="224" spans="5:19" ht="15.75" customHeight="1" x14ac:dyDescent="0.2">
      <c r="E224" s="76"/>
      <c r="I224" s="77"/>
      <c r="K224" s="76"/>
      <c r="L224" s="76"/>
      <c r="O224" s="76"/>
      <c r="P224" s="76"/>
      <c r="Q224" s="76"/>
      <c r="R224" s="76"/>
      <c r="S224" s="72"/>
    </row>
    <row r="225" spans="5:19" ht="15.75" customHeight="1" x14ac:dyDescent="0.2">
      <c r="E225" s="76"/>
      <c r="I225" s="77"/>
      <c r="K225" s="76"/>
      <c r="L225" s="76"/>
      <c r="O225" s="76"/>
      <c r="P225" s="76"/>
      <c r="Q225" s="76"/>
      <c r="R225" s="76"/>
      <c r="S225" s="72"/>
    </row>
    <row r="226" spans="5:19" ht="15.75" customHeight="1" x14ac:dyDescent="0.2">
      <c r="E226" s="76"/>
      <c r="I226" s="77"/>
      <c r="K226" s="76"/>
      <c r="L226" s="76"/>
      <c r="O226" s="76"/>
      <c r="P226" s="76"/>
      <c r="Q226" s="76"/>
      <c r="R226" s="76"/>
      <c r="S226" s="72"/>
    </row>
    <row r="227" spans="5:19" ht="15.75" customHeight="1" x14ac:dyDescent="0.2">
      <c r="E227" s="76"/>
      <c r="I227" s="77"/>
      <c r="K227" s="76"/>
      <c r="L227" s="76"/>
      <c r="O227" s="76"/>
      <c r="P227" s="76"/>
      <c r="Q227" s="76"/>
      <c r="R227" s="76"/>
      <c r="S227" s="72"/>
    </row>
    <row r="228" spans="5:19" ht="15.75" customHeight="1" x14ac:dyDescent="0.2">
      <c r="E228" s="76"/>
      <c r="I228" s="77"/>
      <c r="K228" s="76"/>
      <c r="L228" s="76"/>
      <c r="O228" s="76"/>
      <c r="P228" s="76"/>
      <c r="Q228" s="76"/>
      <c r="R228" s="76"/>
      <c r="S228" s="72"/>
    </row>
    <row r="229" spans="5:19" ht="15.75" customHeight="1" x14ac:dyDescent="0.2">
      <c r="E229" s="76"/>
      <c r="I229" s="77"/>
      <c r="K229" s="76"/>
      <c r="L229" s="76"/>
      <c r="O229" s="76"/>
      <c r="P229" s="76"/>
      <c r="Q229" s="76"/>
      <c r="R229" s="76"/>
      <c r="S229" s="72"/>
    </row>
    <row r="230" spans="5:19" ht="15.75" customHeight="1" x14ac:dyDescent="0.2">
      <c r="E230" s="76"/>
      <c r="I230" s="77"/>
      <c r="K230" s="76"/>
      <c r="L230" s="76"/>
      <c r="O230" s="76"/>
      <c r="P230" s="76"/>
      <c r="Q230" s="76"/>
      <c r="R230" s="76"/>
      <c r="S230" s="72"/>
    </row>
    <row r="231" spans="5:19" ht="15.75" customHeight="1" x14ac:dyDescent="0.2">
      <c r="E231" s="76"/>
      <c r="I231" s="77"/>
      <c r="K231" s="76"/>
      <c r="L231" s="76"/>
      <c r="O231" s="76"/>
      <c r="P231" s="76"/>
      <c r="Q231" s="76"/>
      <c r="R231" s="76"/>
      <c r="S231" s="72"/>
    </row>
    <row r="232" spans="5:19" ht="15.75" customHeight="1" x14ac:dyDescent="0.2">
      <c r="E232" s="76"/>
      <c r="I232" s="77"/>
      <c r="K232" s="76"/>
      <c r="L232" s="76"/>
      <c r="O232" s="76"/>
      <c r="P232" s="76"/>
      <c r="Q232" s="76"/>
      <c r="R232" s="76"/>
      <c r="S232" s="72"/>
    </row>
    <row r="233" spans="5:19" ht="15.75" customHeight="1" x14ac:dyDescent="0.2">
      <c r="E233" s="76"/>
      <c r="I233" s="77"/>
      <c r="K233" s="76"/>
      <c r="L233" s="76"/>
      <c r="O233" s="76"/>
      <c r="P233" s="76"/>
      <c r="Q233" s="76"/>
      <c r="R233" s="76"/>
      <c r="S233" s="72"/>
    </row>
    <row r="234" spans="5:19" ht="15.75" customHeight="1" x14ac:dyDescent="0.2">
      <c r="E234" s="76"/>
      <c r="I234" s="77"/>
      <c r="K234" s="76"/>
      <c r="L234" s="76"/>
      <c r="O234" s="76"/>
      <c r="P234" s="76"/>
      <c r="Q234" s="76"/>
      <c r="R234" s="76"/>
      <c r="S234" s="72"/>
    </row>
    <row r="235" spans="5:19" ht="15.75" customHeight="1" x14ac:dyDescent="0.2">
      <c r="E235" s="76"/>
      <c r="I235" s="77"/>
      <c r="K235" s="76"/>
      <c r="L235" s="76"/>
      <c r="O235" s="76"/>
      <c r="P235" s="76"/>
      <c r="Q235" s="76"/>
      <c r="R235" s="76"/>
      <c r="S235" s="72"/>
    </row>
    <row r="236" spans="5:19" ht="15.75" customHeight="1" x14ac:dyDescent="0.2">
      <c r="E236" s="76"/>
      <c r="I236" s="77"/>
      <c r="K236" s="76"/>
      <c r="L236" s="76"/>
      <c r="O236" s="76"/>
      <c r="P236" s="76"/>
      <c r="Q236" s="76"/>
      <c r="R236" s="76"/>
      <c r="S236" s="72"/>
    </row>
    <row r="237" spans="5:19" ht="15.75" customHeight="1" x14ac:dyDescent="0.2">
      <c r="E237" s="76"/>
      <c r="I237" s="77"/>
      <c r="K237" s="76"/>
      <c r="L237" s="76"/>
      <c r="O237" s="76"/>
      <c r="P237" s="76"/>
      <c r="Q237" s="76"/>
      <c r="R237" s="76"/>
      <c r="S237" s="72"/>
    </row>
    <row r="238" spans="5:19" ht="15.75" customHeight="1" x14ac:dyDescent="0.2">
      <c r="E238" s="76"/>
      <c r="I238" s="77"/>
      <c r="K238" s="76"/>
      <c r="L238" s="76"/>
      <c r="O238" s="76"/>
      <c r="P238" s="76"/>
      <c r="Q238" s="76"/>
      <c r="R238" s="76"/>
      <c r="S238" s="72"/>
    </row>
    <row r="239" spans="5:19" ht="15.75" customHeight="1" x14ac:dyDescent="0.2">
      <c r="E239" s="76"/>
      <c r="I239" s="77"/>
      <c r="K239" s="76"/>
      <c r="L239" s="76"/>
      <c r="O239" s="76"/>
      <c r="P239" s="76"/>
      <c r="Q239" s="76"/>
      <c r="R239" s="76"/>
      <c r="S239" s="72"/>
    </row>
    <row r="240" spans="5:19" ht="15.75" customHeight="1" x14ac:dyDescent="0.2">
      <c r="E240" s="76"/>
      <c r="I240" s="77"/>
      <c r="K240" s="76"/>
      <c r="L240" s="76"/>
      <c r="O240" s="76"/>
      <c r="P240" s="76"/>
      <c r="Q240" s="76"/>
      <c r="R240" s="76"/>
      <c r="S240" s="72"/>
    </row>
    <row r="241" spans="5:19" ht="15.75" customHeight="1" x14ac:dyDescent="0.2">
      <c r="E241" s="76"/>
      <c r="I241" s="77"/>
      <c r="K241" s="76"/>
      <c r="L241" s="76"/>
      <c r="O241" s="76"/>
      <c r="P241" s="76"/>
      <c r="Q241" s="76"/>
      <c r="R241" s="76"/>
      <c r="S241" s="72"/>
    </row>
    <row r="242" spans="5:19" ht="15.75" customHeight="1" x14ac:dyDescent="0.2">
      <c r="E242" s="76"/>
      <c r="I242" s="77"/>
      <c r="K242" s="76"/>
      <c r="L242" s="76"/>
      <c r="O242" s="76"/>
      <c r="P242" s="76"/>
      <c r="Q242" s="76"/>
      <c r="R242" s="76"/>
      <c r="S242" s="72"/>
    </row>
    <row r="243" spans="5:19" ht="15.75" customHeight="1" x14ac:dyDescent="0.2">
      <c r="E243" s="76"/>
      <c r="I243" s="77"/>
      <c r="K243" s="76"/>
      <c r="L243" s="76"/>
      <c r="O243" s="76"/>
      <c r="P243" s="76"/>
      <c r="Q243" s="76"/>
      <c r="R243" s="76"/>
      <c r="S243" s="72"/>
    </row>
    <row r="244" spans="5:19" ht="15.75" customHeight="1" x14ac:dyDescent="0.2">
      <c r="E244" s="76"/>
      <c r="I244" s="77"/>
      <c r="K244" s="76"/>
      <c r="L244" s="76"/>
      <c r="O244" s="76"/>
      <c r="P244" s="76"/>
      <c r="Q244" s="76"/>
      <c r="R244" s="76"/>
      <c r="S244" s="72"/>
    </row>
    <row r="245" spans="5:19" ht="15.75" customHeight="1" x14ac:dyDescent="0.2">
      <c r="E245" s="76"/>
      <c r="I245" s="77"/>
      <c r="K245" s="76"/>
      <c r="L245" s="76"/>
      <c r="O245" s="76"/>
      <c r="P245" s="76"/>
      <c r="Q245" s="76"/>
      <c r="R245" s="76"/>
      <c r="S245" s="72"/>
    </row>
    <row r="246" spans="5:19" ht="15.75" customHeight="1" x14ac:dyDescent="0.2">
      <c r="E246" s="76"/>
      <c r="I246" s="77"/>
      <c r="K246" s="76"/>
      <c r="L246" s="76"/>
      <c r="O246" s="76"/>
      <c r="P246" s="76"/>
      <c r="Q246" s="76"/>
      <c r="R246" s="76"/>
      <c r="S246" s="72"/>
    </row>
    <row r="247" spans="5:19" ht="15.75" customHeight="1" x14ac:dyDescent="0.2">
      <c r="E247" s="76"/>
      <c r="I247" s="77"/>
      <c r="K247" s="76"/>
      <c r="L247" s="76"/>
      <c r="O247" s="76"/>
      <c r="P247" s="76"/>
      <c r="Q247" s="76"/>
      <c r="R247" s="76"/>
      <c r="S247" s="72"/>
    </row>
    <row r="248" spans="5:19" ht="15.75" customHeight="1" x14ac:dyDescent="0.2">
      <c r="E248" s="76"/>
      <c r="I248" s="77"/>
      <c r="K248" s="76"/>
      <c r="L248" s="76"/>
      <c r="O248" s="76"/>
      <c r="P248" s="76"/>
      <c r="Q248" s="76"/>
      <c r="R248" s="76"/>
      <c r="S248" s="72"/>
    </row>
    <row r="249" spans="5:19" ht="15.75" customHeight="1" x14ac:dyDescent="0.2">
      <c r="E249" s="76"/>
      <c r="I249" s="77"/>
      <c r="K249" s="76"/>
      <c r="L249" s="76"/>
      <c r="O249" s="76"/>
      <c r="P249" s="76"/>
      <c r="Q249" s="76"/>
      <c r="R249" s="76"/>
      <c r="S249" s="72"/>
    </row>
    <row r="250" spans="5:19" ht="15.75" customHeight="1" x14ac:dyDescent="0.2">
      <c r="E250" s="76"/>
      <c r="I250" s="77"/>
      <c r="K250" s="76"/>
      <c r="L250" s="76"/>
      <c r="O250" s="76"/>
      <c r="P250" s="76"/>
      <c r="Q250" s="76"/>
      <c r="R250" s="76"/>
      <c r="S250" s="72"/>
    </row>
    <row r="251" spans="5:19" ht="15.75" customHeight="1" x14ac:dyDescent="0.2">
      <c r="E251" s="76"/>
      <c r="I251" s="77"/>
      <c r="K251" s="76"/>
      <c r="L251" s="76"/>
      <c r="O251" s="76"/>
      <c r="P251" s="76"/>
      <c r="Q251" s="76"/>
      <c r="R251" s="76"/>
      <c r="S251" s="72"/>
    </row>
    <row r="252" spans="5:19" ht="15.75" customHeight="1" x14ac:dyDescent="0.2">
      <c r="E252" s="76"/>
      <c r="I252" s="77"/>
      <c r="K252" s="76"/>
      <c r="L252" s="76"/>
      <c r="O252" s="76"/>
      <c r="P252" s="76"/>
      <c r="Q252" s="76"/>
      <c r="R252" s="76"/>
      <c r="S252" s="72"/>
    </row>
    <row r="253" spans="5:19" ht="15.75" customHeight="1" x14ac:dyDescent="0.2">
      <c r="E253" s="76"/>
      <c r="I253" s="77"/>
      <c r="K253" s="76"/>
      <c r="L253" s="76"/>
      <c r="O253" s="76"/>
      <c r="P253" s="76"/>
      <c r="Q253" s="76"/>
      <c r="R253" s="76"/>
      <c r="S253" s="72"/>
    </row>
    <row r="254" spans="5:19" ht="15.75" customHeight="1" x14ac:dyDescent="0.2">
      <c r="E254" s="76"/>
      <c r="I254" s="77"/>
      <c r="K254" s="76"/>
      <c r="L254" s="76"/>
      <c r="O254" s="76"/>
      <c r="P254" s="76"/>
      <c r="Q254" s="76"/>
      <c r="R254" s="76"/>
      <c r="S254" s="72"/>
    </row>
    <row r="255" spans="5:19" ht="15.75" customHeight="1" x14ac:dyDescent="0.2">
      <c r="E255" s="76"/>
      <c r="I255" s="77"/>
      <c r="K255" s="76"/>
      <c r="L255" s="76"/>
      <c r="O255" s="76"/>
      <c r="P255" s="76"/>
      <c r="Q255" s="76"/>
      <c r="R255" s="76"/>
      <c r="S255" s="72"/>
    </row>
    <row r="256" spans="5:19" ht="15.75" customHeight="1" x14ac:dyDescent="0.2">
      <c r="E256" s="76"/>
      <c r="I256" s="77"/>
      <c r="K256" s="76"/>
      <c r="L256" s="76"/>
      <c r="O256" s="76"/>
      <c r="P256" s="76"/>
      <c r="Q256" s="76"/>
      <c r="R256" s="76"/>
      <c r="S256" s="72"/>
    </row>
    <row r="257" spans="5:19" ht="15.75" customHeight="1" x14ac:dyDescent="0.2">
      <c r="E257" s="76"/>
      <c r="I257" s="77"/>
      <c r="K257" s="76"/>
      <c r="L257" s="76"/>
      <c r="O257" s="76"/>
      <c r="P257" s="76"/>
      <c r="Q257" s="76"/>
      <c r="R257" s="76"/>
      <c r="S257" s="72"/>
    </row>
    <row r="258" spans="5:19" ht="15.75" customHeight="1" x14ac:dyDescent="0.2">
      <c r="E258" s="76"/>
      <c r="I258" s="77"/>
      <c r="K258" s="76"/>
      <c r="L258" s="76"/>
      <c r="O258" s="76"/>
      <c r="P258" s="76"/>
      <c r="Q258" s="76"/>
      <c r="R258" s="76"/>
      <c r="S258" s="72"/>
    </row>
    <row r="259" spans="5:19" ht="15.75" customHeight="1" x14ac:dyDescent="0.2">
      <c r="E259" s="76"/>
      <c r="I259" s="77"/>
      <c r="K259" s="76"/>
      <c r="L259" s="76"/>
      <c r="O259" s="76"/>
      <c r="P259" s="76"/>
      <c r="Q259" s="76"/>
      <c r="R259" s="76"/>
      <c r="S259" s="72"/>
    </row>
    <row r="260" spans="5:19" ht="15.75" customHeight="1" x14ac:dyDescent="0.2">
      <c r="E260" s="76"/>
      <c r="I260" s="77"/>
      <c r="K260" s="76"/>
      <c r="L260" s="76"/>
      <c r="O260" s="76"/>
      <c r="P260" s="76"/>
      <c r="Q260" s="76"/>
      <c r="R260" s="76"/>
      <c r="S260" s="72"/>
    </row>
    <row r="261" spans="5:19" ht="15.75" customHeight="1" x14ac:dyDescent="0.2">
      <c r="E261" s="76"/>
      <c r="I261" s="77"/>
      <c r="K261" s="76"/>
      <c r="L261" s="76"/>
      <c r="O261" s="76"/>
      <c r="P261" s="76"/>
      <c r="Q261" s="76"/>
      <c r="R261" s="76"/>
      <c r="S261" s="72"/>
    </row>
    <row r="262" spans="5:19" ht="15.75" customHeight="1" x14ac:dyDescent="0.2">
      <c r="E262" s="76"/>
      <c r="I262" s="77"/>
      <c r="K262" s="76"/>
      <c r="L262" s="76"/>
      <c r="O262" s="76"/>
      <c r="P262" s="76"/>
      <c r="Q262" s="76"/>
      <c r="R262" s="76"/>
      <c r="S262" s="72"/>
    </row>
    <row r="263" spans="5:19" ht="15.75" customHeight="1" x14ac:dyDescent="0.2">
      <c r="E263" s="76"/>
      <c r="I263" s="77"/>
      <c r="K263" s="76"/>
      <c r="L263" s="76"/>
      <c r="O263" s="76"/>
      <c r="P263" s="76"/>
      <c r="Q263" s="76"/>
      <c r="R263" s="76"/>
      <c r="S263" s="72"/>
    </row>
    <row r="264" spans="5:19" ht="15.75" customHeight="1" x14ac:dyDescent="0.2">
      <c r="E264" s="76"/>
      <c r="I264" s="77"/>
      <c r="K264" s="76"/>
      <c r="L264" s="76"/>
      <c r="O264" s="76"/>
      <c r="P264" s="76"/>
      <c r="Q264" s="76"/>
      <c r="R264" s="76"/>
      <c r="S264" s="72"/>
    </row>
    <row r="265" spans="5:19" ht="15.75" customHeight="1" x14ac:dyDescent="0.2">
      <c r="E265" s="76"/>
      <c r="I265" s="77"/>
      <c r="K265" s="76"/>
      <c r="L265" s="76"/>
      <c r="O265" s="76"/>
      <c r="P265" s="76"/>
      <c r="Q265" s="76"/>
      <c r="R265" s="76"/>
      <c r="S265" s="72"/>
    </row>
    <row r="266" spans="5:19" ht="15.75" customHeight="1" x14ac:dyDescent="0.2">
      <c r="E266" s="76"/>
      <c r="I266" s="77"/>
      <c r="K266" s="76"/>
      <c r="L266" s="76"/>
      <c r="O266" s="76"/>
      <c r="P266" s="76"/>
      <c r="Q266" s="76"/>
      <c r="R266" s="76"/>
      <c r="S266" s="72"/>
    </row>
    <row r="267" spans="5:19" ht="15.75" customHeight="1" x14ac:dyDescent="0.2">
      <c r="E267" s="76"/>
      <c r="I267" s="77"/>
      <c r="K267" s="76"/>
      <c r="L267" s="76"/>
      <c r="O267" s="76"/>
      <c r="P267" s="76"/>
      <c r="Q267" s="76"/>
      <c r="R267" s="76"/>
      <c r="S267" s="72"/>
    </row>
    <row r="268" spans="5:19" ht="15.75" customHeight="1" x14ac:dyDescent="0.2">
      <c r="E268" s="76"/>
      <c r="I268" s="77"/>
      <c r="K268" s="76"/>
      <c r="L268" s="76"/>
      <c r="O268" s="76"/>
      <c r="P268" s="76"/>
      <c r="Q268" s="76"/>
      <c r="R268" s="76"/>
      <c r="S268" s="72"/>
    </row>
    <row r="269" spans="5:19" ht="15.75" customHeight="1" x14ac:dyDescent="0.2">
      <c r="E269" s="76"/>
      <c r="I269" s="77"/>
      <c r="K269" s="76"/>
      <c r="L269" s="76"/>
      <c r="O269" s="76"/>
      <c r="P269" s="76"/>
      <c r="Q269" s="76"/>
      <c r="R269" s="76"/>
      <c r="S269" s="72"/>
    </row>
    <row r="270" spans="5:19" ht="15.75" customHeight="1" x14ac:dyDescent="0.2">
      <c r="E270" s="76"/>
      <c r="I270" s="77"/>
      <c r="K270" s="76"/>
      <c r="L270" s="76"/>
      <c r="O270" s="76"/>
      <c r="P270" s="76"/>
      <c r="Q270" s="76"/>
      <c r="R270" s="76"/>
      <c r="S270" s="72"/>
    </row>
    <row r="271" spans="5:19" ht="15.75" customHeight="1" x14ac:dyDescent="0.2">
      <c r="E271" s="76"/>
      <c r="I271" s="77"/>
      <c r="K271" s="76"/>
      <c r="L271" s="76"/>
      <c r="O271" s="76"/>
      <c r="P271" s="76"/>
      <c r="Q271" s="76"/>
      <c r="R271" s="76"/>
      <c r="S271" s="72"/>
    </row>
    <row r="272" spans="5:19" ht="15.75" customHeight="1" x14ac:dyDescent="0.2">
      <c r="E272" s="76"/>
      <c r="I272" s="77"/>
      <c r="K272" s="76"/>
      <c r="L272" s="76"/>
      <c r="O272" s="76"/>
      <c r="P272" s="76"/>
      <c r="Q272" s="76"/>
      <c r="R272" s="76"/>
      <c r="S272" s="72"/>
    </row>
    <row r="273" spans="5:19" ht="15.75" customHeight="1" x14ac:dyDescent="0.2">
      <c r="E273" s="76"/>
      <c r="I273" s="77"/>
      <c r="K273" s="76"/>
      <c r="L273" s="76"/>
      <c r="O273" s="76"/>
      <c r="P273" s="76"/>
      <c r="Q273" s="76"/>
      <c r="R273" s="76"/>
      <c r="S273" s="72"/>
    </row>
    <row r="274" spans="5:19" ht="15.75" customHeight="1" x14ac:dyDescent="0.2">
      <c r="E274" s="76"/>
      <c r="I274" s="77"/>
      <c r="K274" s="76"/>
      <c r="L274" s="76"/>
      <c r="O274" s="76"/>
      <c r="P274" s="76"/>
      <c r="Q274" s="76"/>
      <c r="R274" s="76"/>
      <c r="S274" s="72"/>
    </row>
    <row r="275" spans="5:19" ht="15.75" customHeight="1" x14ac:dyDescent="0.2">
      <c r="E275" s="76"/>
      <c r="I275" s="77"/>
      <c r="K275" s="76"/>
      <c r="L275" s="76"/>
      <c r="O275" s="76"/>
      <c r="P275" s="76"/>
      <c r="Q275" s="76"/>
      <c r="R275" s="76"/>
      <c r="S275" s="72"/>
    </row>
    <row r="276" spans="5:19" ht="15.75" customHeight="1" x14ac:dyDescent="0.2">
      <c r="E276" s="76"/>
      <c r="I276" s="77"/>
      <c r="K276" s="76"/>
      <c r="L276" s="76"/>
      <c r="O276" s="76"/>
      <c r="P276" s="76"/>
      <c r="Q276" s="76"/>
      <c r="R276" s="76"/>
      <c r="S276" s="72"/>
    </row>
    <row r="277" spans="5:19" ht="15.75" customHeight="1" x14ac:dyDescent="0.2">
      <c r="E277" s="76"/>
      <c r="I277" s="77"/>
      <c r="K277" s="76"/>
      <c r="L277" s="76"/>
      <c r="O277" s="76"/>
      <c r="P277" s="76"/>
      <c r="Q277" s="76"/>
      <c r="R277" s="76"/>
      <c r="S277" s="72"/>
    </row>
    <row r="278" spans="5:19" ht="15.75" customHeight="1" x14ac:dyDescent="0.2">
      <c r="E278" s="76"/>
      <c r="I278" s="77"/>
      <c r="K278" s="76"/>
      <c r="L278" s="76"/>
      <c r="O278" s="76"/>
      <c r="P278" s="76"/>
      <c r="Q278" s="76"/>
      <c r="R278" s="76"/>
      <c r="S278" s="72"/>
    </row>
    <row r="279" spans="5:19" ht="15.75" customHeight="1" x14ac:dyDescent="0.2">
      <c r="E279" s="76"/>
      <c r="I279" s="77"/>
      <c r="K279" s="76"/>
      <c r="L279" s="76"/>
      <c r="O279" s="76"/>
      <c r="P279" s="76"/>
      <c r="Q279" s="76"/>
      <c r="R279" s="76"/>
      <c r="S279" s="72"/>
    </row>
    <row r="280" spans="5:19" ht="15.75" customHeight="1" x14ac:dyDescent="0.2">
      <c r="E280" s="76"/>
      <c r="I280" s="77"/>
      <c r="K280" s="76"/>
      <c r="L280" s="76"/>
      <c r="O280" s="76"/>
      <c r="P280" s="76"/>
      <c r="Q280" s="76"/>
      <c r="R280" s="76"/>
      <c r="S280" s="72"/>
    </row>
    <row r="281" spans="5:19" ht="15.75" customHeight="1" x14ac:dyDescent="0.2">
      <c r="E281" s="76"/>
      <c r="I281" s="77"/>
      <c r="K281" s="76"/>
      <c r="L281" s="76"/>
      <c r="O281" s="76"/>
      <c r="P281" s="76"/>
      <c r="Q281" s="76"/>
      <c r="R281" s="76"/>
      <c r="S281" s="72"/>
    </row>
    <row r="282" spans="5:19" ht="15.75" customHeight="1" x14ac:dyDescent="0.2">
      <c r="E282" s="76"/>
      <c r="I282" s="77"/>
      <c r="K282" s="76"/>
      <c r="L282" s="76"/>
      <c r="O282" s="76"/>
      <c r="P282" s="76"/>
      <c r="Q282" s="76"/>
      <c r="R282" s="76"/>
      <c r="S282" s="72"/>
    </row>
    <row r="283" spans="5:19" ht="15.75" customHeight="1" x14ac:dyDescent="0.2">
      <c r="E283" s="76"/>
      <c r="I283" s="77"/>
      <c r="K283" s="76"/>
      <c r="L283" s="76"/>
      <c r="O283" s="76"/>
      <c r="P283" s="76"/>
      <c r="Q283" s="76"/>
      <c r="R283" s="76"/>
      <c r="S283" s="72"/>
    </row>
    <row r="284" spans="5:19" ht="15.75" customHeight="1" x14ac:dyDescent="0.2">
      <c r="E284" s="76"/>
      <c r="I284" s="77"/>
      <c r="K284" s="76"/>
      <c r="L284" s="76"/>
      <c r="O284" s="76"/>
      <c r="P284" s="76"/>
      <c r="Q284" s="76"/>
      <c r="R284" s="76"/>
      <c r="S284" s="72"/>
    </row>
    <row r="285" spans="5:19" ht="15.75" customHeight="1" x14ac:dyDescent="0.2">
      <c r="E285" s="76"/>
      <c r="I285" s="77"/>
      <c r="K285" s="76"/>
      <c r="L285" s="76"/>
      <c r="O285" s="76"/>
      <c r="P285" s="76"/>
      <c r="Q285" s="76"/>
      <c r="R285" s="76"/>
      <c r="S285" s="72"/>
    </row>
    <row r="286" spans="5:19" ht="15.75" customHeight="1" x14ac:dyDescent="0.2">
      <c r="E286" s="76"/>
      <c r="I286" s="77"/>
      <c r="K286" s="76"/>
      <c r="L286" s="76"/>
      <c r="O286" s="76"/>
      <c r="P286" s="76"/>
      <c r="Q286" s="76"/>
      <c r="R286" s="76"/>
      <c r="S286" s="72"/>
    </row>
    <row r="287" spans="5:19" ht="15.75" customHeight="1" x14ac:dyDescent="0.2">
      <c r="E287" s="76"/>
      <c r="I287" s="77"/>
      <c r="K287" s="76"/>
      <c r="L287" s="76"/>
      <c r="O287" s="76"/>
      <c r="P287" s="76"/>
      <c r="Q287" s="76"/>
      <c r="R287" s="76"/>
      <c r="S287" s="72"/>
    </row>
    <row r="288" spans="5:19" ht="15.75" customHeight="1" x14ac:dyDescent="0.2">
      <c r="E288" s="76"/>
      <c r="I288" s="77"/>
      <c r="K288" s="76"/>
      <c r="L288" s="76"/>
      <c r="O288" s="76"/>
      <c r="P288" s="76"/>
      <c r="Q288" s="76"/>
      <c r="R288" s="76"/>
      <c r="S288" s="72"/>
    </row>
    <row r="289" spans="5:19" ht="15.75" customHeight="1" x14ac:dyDescent="0.2">
      <c r="E289" s="76"/>
      <c r="I289" s="77"/>
      <c r="K289" s="76"/>
      <c r="L289" s="76"/>
      <c r="O289" s="76"/>
      <c r="P289" s="76"/>
      <c r="Q289" s="76"/>
      <c r="R289" s="76"/>
      <c r="S289" s="72"/>
    </row>
    <row r="290" spans="5:19" ht="15.75" customHeight="1" x14ac:dyDescent="0.2">
      <c r="E290" s="76"/>
      <c r="I290" s="77"/>
      <c r="K290" s="76"/>
      <c r="L290" s="76"/>
      <c r="O290" s="76"/>
      <c r="P290" s="76"/>
      <c r="Q290" s="76"/>
      <c r="R290" s="76"/>
      <c r="S290" s="72"/>
    </row>
    <row r="291" spans="5:19" ht="15.75" customHeight="1" x14ac:dyDescent="0.2">
      <c r="E291" s="76"/>
      <c r="I291" s="77"/>
      <c r="K291" s="76"/>
      <c r="L291" s="76"/>
      <c r="O291" s="76"/>
      <c r="P291" s="76"/>
      <c r="Q291" s="76"/>
      <c r="R291" s="76"/>
      <c r="S291" s="72"/>
    </row>
    <row r="292" spans="5:19" ht="15.75" customHeight="1" x14ac:dyDescent="0.2">
      <c r="E292" s="76"/>
      <c r="I292" s="77"/>
      <c r="K292" s="76"/>
      <c r="L292" s="76"/>
      <c r="O292" s="76"/>
      <c r="P292" s="76"/>
      <c r="Q292" s="76"/>
      <c r="R292" s="76"/>
      <c r="S292" s="72"/>
    </row>
    <row r="293" spans="5:19" ht="15.75" customHeight="1" x14ac:dyDescent="0.2">
      <c r="E293" s="76"/>
      <c r="I293" s="77"/>
      <c r="K293" s="76"/>
      <c r="L293" s="76"/>
      <c r="O293" s="76"/>
      <c r="P293" s="76"/>
      <c r="Q293" s="76"/>
      <c r="R293" s="76"/>
      <c r="S293" s="72"/>
    </row>
    <row r="294" spans="5:19" ht="15.75" customHeight="1" x14ac:dyDescent="0.2">
      <c r="E294" s="76"/>
      <c r="I294" s="77"/>
      <c r="K294" s="76"/>
      <c r="L294" s="76"/>
      <c r="O294" s="76"/>
      <c r="P294" s="76"/>
      <c r="Q294" s="76"/>
      <c r="R294" s="76"/>
      <c r="S294" s="72"/>
    </row>
    <row r="295" spans="5:19" ht="15.75" customHeight="1" x14ac:dyDescent="0.2">
      <c r="E295" s="76"/>
      <c r="I295" s="77"/>
      <c r="K295" s="76"/>
      <c r="L295" s="76"/>
      <c r="O295" s="76"/>
      <c r="P295" s="76"/>
      <c r="Q295" s="76"/>
      <c r="R295" s="76"/>
      <c r="S295" s="72"/>
    </row>
    <row r="296" spans="5:19" ht="15.75" customHeight="1" x14ac:dyDescent="0.2">
      <c r="E296" s="76"/>
      <c r="I296" s="77"/>
      <c r="K296" s="76"/>
      <c r="L296" s="76"/>
      <c r="O296" s="76"/>
      <c r="P296" s="76"/>
      <c r="Q296" s="76"/>
      <c r="R296" s="76"/>
      <c r="S296" s="72"/>
    </row>
    <row r="297" spans="5:19" ht="15.75" customHeight="1" x14ac:dyDescent="0.2">
      <c r="E297" s="76"/>
      <c r="I297" s="77"/>
      <c r="K297" s="76"/>
      <c r="L297" s="76"/>
      <c r="O297" s="76"/>
      <c r="P297" s="76"/>
      <c r="Q297" s="76"/>
      <c r="R297" s="76"/>
      <c r="S297" s="72"/>
    </row>
    <row r="298" spans="5:19" ht="15.75" customHeight="1" x14ac:dyDescent="0.2">
      <c r="E298" s="76"/>
      <c r="I298" s="77"/>
      <c r="K298" s="76"/>
      <c r="L298" s="76"/>
      <c r="O298" s="76"/>
      <c r="P298" s="76"/>
      <c r="Q298" s="76"/>
      <c r="R298" s="76"/>
      <c r="S298" s="72"/>
    </row>
    <row r="299" spans="5:19" ht="15.75" customHeight="1" x14ac:dyDescent="0.2">
      <c r="E299" s="76"/>
      <c r="I299" s="77"/>
      <c r="K299" s="76"/>
      <c r="L299" s="76"/>
      <c r="O299" s="76"/>
      <c r="P299" s="76"/>
      <c r="Q299" s="76"/>
      <c r="R299" s="76"/>
      <c r="S299" s="72"/>
    </row>
    <row r="300" spans="5:19" ht="15.75" customHeight="1" x14ac:dyDescent="0.2">
      <c r="E300" s="76"/>
      <c r="I300" s="77"/>
      <c r="K300" s="76"/>
      <c r="L300" s="76"/>
      <c r="O300" s="76"/>
      <c r="P300" s="76"/>
      <c r="Q300" s="76"/>
      <c r="R300" s="76"/>
      <c r="S300" s="72"/>
    </row>
    <row r="301" spans="5:19" ht="15.75" customHeight="1" x14ac:dyDescent="0.2">
      <c r="E301" s="76"/>
      <c r="I301" s="77"/>
      <c r="K301" s="76"/>
      <c r="L301" s="76"/>
      <c r="O301" s="76"/>
      <c r="P301" s="76"/>
      <c r="Q301" s="76"/>
      <c r="R301" s="76"/>
      <c r="S301" s="72"/>
    </row>
    <row r="302" spans="5:19" ht="15.75" customHeight="1" x14ac:dyDescent="0.2">
      <c r="E302" s="76"/>
      <c r="I302" s="77"/>
      <c r="K302" s="76"/>
      <c r="L302" s="76"/>
      <c r="O302" s="76"/>
      <c r="P302" s="76"/>
      <c r="Q302" s="76"/>
      <c r="R302" s="76"/>
      <c r="S302" s="72"/>
    </row>
    <row r="303" spans="5:19" ht="15.75" customHeight="1" x14ac:dyDescent="0.2">
      <c r="E303" s="76"/>
      <c r="I303" s="77"/>
      <c r="K303" s="76"/>
      <c r="L303" s="76"/>
      <c r="O303" s="76"/>
      <c r="P303" s="76"/>
      <c r="Q303" s="76"/>
      <c r="R303" s="76"/>
      <c r="S303" s="72"/>
    </row>
    <row r="304" spans="5:19" ht="15.75" customHeight="1" x14ac:dyDescent="0.2">
      <c r="E304" s="76"/>
      <c r="I304" s="77"/>
      <c r="K304" s="76"/>
      <c r="L304" s="76"/>
      <c r="O304" s="76"/>
      <c r="P304" s="76"/>
      <c r="Q304" s="76"/>
      <c r="R304" s="76"/>
      <c r="S304" s="72"/>
    </row>
    <row r="305" spans="5:19" ht="15.75" customHeight="1" x14ac:dyDescent="0.2">
      <c r="E305" s="76"/>
      <c r="I305" s="77"/>
      <c r="K305" s="76"/>
      <c r="L305" s="76"/>
      <c r="O305" s="76"/>
      <c r="P305" s="76"/>
      <c r="Q305" s="76"/>
      <c r="R305" s="76"/>
      <c r="S305" s="72"/>
    </row>
    <row r="306" spans="5:19" ht="15.75" customHeight="1" x14ac:dyDescent="0.2">
      <c r="E306" s="76"/>
      <c r="I306" s="77"/>
      <c r="K306" s="76"/>
      <c r="L306" s="76"/>
      <c r="O306" s="76"/>
      <c r="P306" s="76"/>
      <c r="Q306" s="76"/>
      <c r="R306" s="76"/>
      <c r="S306" s="72"/>
    </row>
    <row r="307" spans="5:19" ht="15.75" customHeight="1" x14ac:dyDescent="0.2">
      <c r="E307" s="76"/>
      <c r="I307" s="77"/>
      <c r="K307" s="76"/>
      <c r="L307" s="76"/>
      <c r="O307" s="76"/>
      <c r="P307" s="76"/>
      <c r="Q307" s="76"/>
      <c r="R307" s="76"/>
      <c r="S307" s="72"/>
    </row>
    <row r="308" spans="5:19" ht="15.75" customHeight="1" x14ac:dyDescent="0.2">
      <c r="E308" s="76"/>
      <c r="I308" s="77"/>
      <c r="K308" s="76"/>
      <c r="L308" s="76"/>
      <c r="O308" s="76"/>
      <c r="P308" s="76"/>
      <c r="Q308" s="76"/>
      <c r="R308" s="76"/>
      <c r="S308" s="72"/>
    </row>
    <row r="309" spans="5:19" ht="15.75" customHeight="1" x14ac:dyDescent="0.2">
      <c r="E309" s="76"/>
      <c r="I309" s="77"/>
      <c r="K309" s="76"/>
      <c r="L309" s="76"/>
      <c r="O309" s="76"/>
      <c r="P309" s="76"/>
      <c r="Q309" s="76"/>
      <c r="R309" s="76"/>
      <c r="S309" s="72"/>
    </row>
    <row r="310" spans="5:19" ht="15.75" customHeight="1" x14ac:dyDescent="0.2">
      <c r="E310" s="76"/>
      <c r="I310" s="77"/>
      <c r="K310" s="76"/>
      <c r="L310" s="76"/>
      <c r="O310" s="76"/>
      <c r="P310" s="76"/>
      <c r="Q310" s="76"/>
      <c r="R310" s="76"/>
      <c r="S310" s="72"/>
    </row>
    <row r="311" spans="5:19" ht="15.75" customHeight="1" x14ac:dyDescent="0.2">
      <c r="E311" s="76"/>
      <c r="I311" s="77"/>
      <c r="K311" s="76"/>
      <c r="L311" s="76"/>
      <c r="O311" s="76"/>
      <c r="P311" s="76"/>
      <c r="Q311" s="76"/>
      <c r="R311" s="76"/>
      <c r="S311" s="72"/>
    </row>
    <row r="312" spans="5:19" ht="15.75" customHeight="1" x14ac:dyDescent="0.2">
      <c r="E312" s="76"/>
      <c r="I312" s="77"/>
      <c r="K312" s="76"/>
      <c r="L312" s="76"/>
      <c r="O312" s="76"/>
      <c r="P312" s="76"/>
      <c r="Q312" s="76"/>
      <c r="R312" s="76"/>
      <c r="S312" s="72"/>
    </row>
    <row r="313" spans="5:19" ht="15.75" customHeight="1" x14ac:dyDescent="0.2">
      <c r="E313" s="76"/>
      <c r="I313" s="77"/>
      <c r="K313" s="76"/>
      <c r="L313" s="76"/>
      <c r="O313" s="76"/>
      <c r="P313" s="76"/>
      <c r="Q313" s="76"/>
      <c r="R313" s="76"/>
      <c r="S313" s="72"/>
    </row>
    <row r="314" spans="5:19" ht="15.75" customHeight="1" x14ac:dyDescent="0.2">
      <c r="E314" s="76"/>
      <c r="I314" s="77"/>
      <c r="K314" s="76"/>
      <c r="L314" s="76"/>
      <c r="O314" s="76"/>
      <c r="P314" s="76"/>
      <c r="Q314" s="76"/>
      <c r="R314" s="76"/>
      <c r="S314" s="72"/>
    </row>
    <row r="315" spans="5:19" ht="15.75" customHeight="1" x14ac:dyDescent="0.2">
      <c r="E315" s="76"/>
      <c r="I315" s="77"/>
      <c r="K315" s="76"/>
      <c r="L315" s="76"/>
      <c r="O315" s="76"/>
      <c r="P315" s="76"/>
      <c r="Q315" s="76"/>
      <c r="R315" s="76"/>
      <c r="S315" s="72"/>
    </row>
    <row r="316" spans="5:19" ht="15.75" customHeight="1" x14ac:dyDescent="0.2">
      <c r="E316" s="76"/>
      <c r="I316" s="77"/>
      <c r="K316" s="76"/>
      <c r="L316" s="76"/>
      <c r="O316" s="76"/>
      <c r="P316" s="76"/>
      <c r="Q316" s="76"/>
      <c r="R316" s="76"/>
      <c r="S316" s="72"/>
    </row>
    <row r="317" spans="5:19" ht="15.75" customHeight="1" x14ac:dyDescent="0.2">
      <c r="E317" s="76"/>
      <c r="I317" s="77"/>
      <c r="K317" s="76"/>
      <c r="L317" s="76"/>
      <c r="O317" s="76"/>
      <c r="P317" s="76"/>
      <c r="Q317" s="76"/>
      <c r="R317" s="76"/>
      <c r="S317" s="72"/>
    </row>
    <row r="318" spans="5:19" ht="15.75" customHeight="1" x14ac:dyDescent="0.2">
      <c r="E318" s="76"/>
      <c r="I318" s="77"/>
      <c r="K318" s="76"/>
      <c r="L318" s="76"/>
      <c r="O318" s="76"/>
      <c r="P318" s="76"/>
      <c r="Q318" s="76"/>
      <c r="R318" s="76"/>
      <c r="S318" s="72"/>
    </row>
    <row r="319" spans="5:19" ht="15.75" customHeight="1" x14ac:dyDescent="0.2">
      <c r="E319" s="76"/>
      <c r="I319" s="77"/>
      <c r="K319" s="76"/>
      <c r="L319" s="76"/>
      <c r="O319" s="76"/>
      <c r="P319" s="76"/>
      <c r="Q319" s="76"/>
      <c r="R319" s="76"/>
      <c r="S319" s="72"/>
    </row>
    <row r="320" spans="5:19" ht="15.75" customHeight="1" x14ac:dyDescent="0.2">
      <c r="E320" s="76"/>
      <c r="I320" s="77"/>
      <c r="K320" s="76"/>
      <c r="L320" s="76"/>
      <c r="O320" s="76"/>
      <c r="P320" s="76"/>
      <c r="Q320" s="76"/>
      <c r="R320" s="76"/>
      <c r="S320" s="72"/>
    </row>
    <row r="321" spans="5:19" ht="15.75" customHeight="1" x14ac:dyDescent="0.2">
      <c r="E321" s="76"/>
      <c r="I321" s="77"/>
      <c r="K321" s="76"/>
      <c r="L321" s="76"/>
      <c r="O321" s="76"/>
      <c r="P321" s="76"/>
      <c r="Q321" s="76"/>
      <c r="R321" s="76"/>
      <c r="S321" s="72"/>
    </row>
    <row r="322" spans="5:19" ht="15.75" customHeight="1" x14ac:dyDescent="0.2">
      <c r="E322" s="76"/>
      <c r="I322" s="77"/>
      <c r="K322" s="76"/>
      <c r="L322" s="76"/>
      <c r="O322" s="76"/>
      <c r="P322" s="76"/>
      <c r="Q322" s="76"/>
      <c r="R322" s="76"/>
      <c r="S322" s="72"/>
    </row>
    <row r="323" spans="5:19" ht="15.75" customHeight="1" x14ac:dyDescent="0.2">
      <c r="E323" s="76"/>
      <c r="I323" s="77"/>
      <c r="K323" s="76"/>
      <c r="L323" s="76"/>
      <c r="O323" s="76"/>
      <c r="P323" s="76"/>
      <c r="Q323" s="76"/>
      <c r="R323" s="76"/>
      <c r="S323" s="72"/>
    </row>
    <row r="324" spans="5:19" ht="15.75" customHeight="1" x14ac:dyDescent="0.2">
      <c r="E324" s="76"/>
      <c r="I324" s="77"/>
      <c r="K324" s="76"/>
      <c r="L324" s="76"/>
      <c r="O324" s="76"/>
      <c r="P324" s="76"/>
      <c r="Q324" s="76"/>
      <c r="R324" s="76"/>
      <c r="S324" s="72"/>
    </row>
    <row r="325" spans="5:19" ht="15.75" customHeight="1" x14ac:dyDescent="0.2">
      <c r="E325" s="76"/>
      <c r="I325" s="77"/>
      <c r="K325" s="76"/>
      <c r="L325" s="76"/>
      <c r="O325" s="76"/>
      <c r="P325" s="76"/>
      <c r="Q325" s="76"/>
      <c r="R325" s="76"/>
      <c r="S325" s="72"/>
    </row>
    <row r="326" spans="5:19" ht="15.75" customHeight="1" x14ac:dyDescent="0.2">
      <c r="E326" s="76"/>
      <c r="I326" s="77"/>
      <c r="K326" s="76"/>
      <c r="L326" s="76"/>
      <c r="O326" s="76"/>
      <c r="P326" s="76"/>
      <c r="Q326" s="76"/>
      <c r="R326" s="76"/>
      <c r="S326" s="72"/>
    </row>
    <row r="327" spans="5:19" ht="15.75" customHeight="1" x14ac:dyDescent="0.2">
      <c r="E327" s="76"/>
      <c r="I327" s="77"/>
      <c r="K327" s="76"/>
      <c r="L327" s="76"/>
      <c r="O327" s="76"/>
      <c r="P327" s="76"/>
      <c r="Q327" s="76"/>
      <c r="R327" s="76"/>
      <c r="S327" s="72"/>
    </row>
    <row r="328" spans="5:19" ht="15.75" customHeight="1" x14ac:dyDescent="0.2">
      <c r="E328" s="76"/>
      <c r="I328" s="77"/>
      <c r="K328" s="76"/>
      <c r="L328" s="76"/>
      <c r="O328" s="76"/>
      <c r="P328" s="76"/>
      <c r="Q328" s="76"/>
      <c r="R328" s="76"/>
      <c r="S328" s="72"/>
    </row>
    <row r="329" spans="5:19" ht="15.75" customHeight="1" x14ac:dyDescent="0.2">
      <c r="E329" s="76"/>
      <c r="I329" s="77"/>
      <c r="K329" s="76"/>
      <c r="L329" s="76"/>
      <c r="O329" s="76"/>
      <c r="P329" s="76"/>
      <c r="Q329" s="76"/>
      <c r="R329" s="76"/>
      <c r="S329" s="72"/>
    </row>
    <row r="330" spans="5:19" ht="15.75" customHeight="1" x14ac:dyDescent="0.2">
      <c r="E330" s="76"/>
      <c r="I330" s="77"/>
      <c r="K330" s="76"/>
      <c r="L330" s="76"/>
      <c r="O330" s="76"/>
      <c r="P330" s="76"/>
      <c r="Q330" s="76"/>
      <c r="R330" s="76"/>
      <c r="S330" s="72"/>
    </row>
    <row r="331" spans="5:19" ht="15.75" customHeight="1" x14ac:dyDescent="0.2">
      <c r="E331" s="76"/>
      <c r="I331" s="77"/>
      <c r="K331" s="76"/>
      <c r="L331" s="76"/>
      <c r="O331" s="76"/>
      <c r="P331" s="76"/>
      <c r="Q331" s="76"/>
      <c r="R331" s="76"/>
      <c r="S331" s="72"/>
    </row>
    <row r="332" spans="5:19" ht="15.75" customHeight="1" x14ac:dyDescent="0.2">
      <c r="E332" s="76"/>
      <c r="I332" s="77"/>
      <c r="K332" s="76"/>
      <c r="L332" s="76"/>
      <c r="O332" s="76"/>
      <c r="P332" s="76"/>
      <c r="Q332" s="76"/>
      <c r="R332" s="76"/>
      <c r="S332" s="72"/>
    </row>
    <row r="333" spans="5:19" ht="15.75" customHeight="1" x14ac:dyDescent="0.2">
      <c r="E333" s="76"/>
      <c r="I333" s="77"/>
      <c r="K333" s="76"/>
      <c r="L333" s="76"/>
      <c r="O333" s="76"/>
      <c r="P333" s="76"/>
      <c r="Q333" s="76"/>
      <c r="R333" s="76"/>
      <c r="S333" s="72"/>
    </row>
    <row r="334" spans="5:19" ht="15.75" customHeight="1" x14ac:dyDescent="0.2">
      <c r="E334" s="76"/>
      <c r="I334" s="77"/>
      <c r="K334" s="76"/>
      <c r="L334" s="76"/>
      <c r="O334" s="76"/>
      <c r="P334" s="76"/>
      <c r="Q334" s="76"/>
      <c r="R334" s="76"/>
      <c r="S334" s="72"/>
    </row>
    <row r="335" spans="5:19" ht="15.75" customHeight="1" x14ac:dyDescent="0.2">
      <c r="E335" s="76"/>
      <c r="I335" s="77"/>
      <c r="K335" s="76"/>
      <c r="L335" s="76"/>
      <c r="O335" s="76"/>
      <c r="P335" s="76"/>
      <c r="Q335" s="76"/>
      <c r="R335" s="76"/>
      <c r="S335" s="72"/>
    </row>
    <row r="336" spans="5:19" ht="15.75" customHeight="1" x14ac:dyDescent="0.2">
      <c r="E336" s="76"/>
      <c r="I336" s="77"/>
      <c r="K336" s="76"/>
      <c r="L336" s="76"/>
      <c r="O336" s="76"/>
      <c r="P336" s="76"/>
      <c r="Q336" s="76"/>
      <c r="R336" s="76"/>
      <c r="S336" s="72"/>
    </row>
    <row r="337" spans="5:19" ht="15.75" customHeight="1" x14ac:dyDescent="0.2">
      <c r="E337" s="76"/>
      <c r="I337" s="77"/>
      <c r="K337" s="76"/>
      <c r="L337" s="76"/>
      <c r="O337" s="76"/>
      <c r="P337" s="76"/>
      <c r="Q337" s="76"/>
      <c r="R337" s="76"/>
      <c r="S337" s="72"/>
    </row>
    <row r="338" spans="5:19" ht="15.75" customHeight="1" x14ac:dyDescent="0.2">
      <c r="E338" s="76"/>
      <c r="I338" s="77"/>
      <c r="K338" s="76"/>
      <c r="L338" s="76"/>
      <c r="O338" s="76"/>
      <c r="P338" s="76"/>
      <c r="Q338" s="76"/>
      <c r="R338" s="76"/>
      <c r="S338" s="72"/>
    </row>
    <row r="339" spans="5:19" ht="15.75" customHeight="1" x14ac:dyDescent="0.2">
      <c r="E339" s="76"/>
      <c r="I339" s="77"/>
      <c r="K339" s="76"/>
      <c r="L339" s="76"/>
      <c r="O339" s="76"/>
      <c r="P339" s="76"/>
      <c r="Q339" s="76"/>
      <c r="R339" s="76"/>
      <c r="S339" s="72"/>
    </row>
    <row r="340" spans="5:19" ht="15.75" customHeight="1" x14ac:dyDescent="0.2">
      <c r="E340" s="76"/>
      <c r="I340" s="77"/>
      <c r="K340" s="76"/>
      <c r="L340" s="76"/>
      <c r="O340" s="76"/>
      <c r="P340" s="76"/>
      <c r="Q340" s="76"/>
      <c r="R340" s="76"/>
      <c r="S340" s="72"/>
    </row>
    <row r="341" spans="5:19" ht="15.75" customHeight="1" x14ac:dyDescent="0.2">
      <c r="E341" s="76"/>
      <c r="I341" s="77"/>
      <c r="K341" s="76"/>
      <c r="L341" s="76"/>
      <c r="O341" s="76"/>
      <c r="P341" s="76"/>
      <c r="Q341" s="76"/>
      <c r="R341" s="76"/>
      <c r="S341" s="72"/>
    </row>
    <row r="342" spans="5:19" ht="15.75" customHeight="1" x14ac:dyDescent="0.2">
      <c r="E342" s="76"/>
      <c r="I342" s="77"/>
      <c r="K342" s="76"/>
      <c r="L342" s="76"/>
      <c r="O342" s="76"/>
      <c r="P342" s="76"/>
      <c r="Q342" s="76"/>
      <c r="R342" s="76"/>
      <c r="S342" s="72"/>
    </row>
    <row r="343" spans="5:19" ht="15.75" customHeight="1" x14ac:dyDescent="0.2">
      <c r="E343" s="76"/>
      <c r="I343" s="77"/>
      <c r="K343" s="76"/>
      <c r="L343" s="76"/>
      <c r="O343" s="76"/>
      <c r="P343" s="76"/>
      <c r="Q343" s="76"/>
      <c r="R343" s="76"/>
      <c r="S343" s="72"/>
    </row>
    <row r="344" spans="5:19" ht="15.75" customHeight="1" x14ac:dyDescent="0.2">
      <c r="E344" s="76"/>
      <c r="I344" s="77"/>
      <c r="K344" s="76"/>
      <c r="L344" s="76"/>
      <c r="O344" s="76"/>
      <c r="P344" s="76"/>
      <c r="Q344" s="76"/>
      <c r="R344" s="76"/>
      <c r="S344" s="72"/>
    </row>
    <row r="345" spans="5:19" ht="15.75" customHeight="1" x14ac:dyDescent="0.2">
      <c r="E345" s="76"/>
      <c r="I345" s="77"/>
      <c r="K345" s="76"/>
      <c r="L345" s="76"/>
      <c r="O345" s="76"/>
      <c r="P345" s="76"/>
      <c r="Q345" s="76"/>
      <c r="R345" s="76"/>
      <c r="S345" s="72"/>
    </row>
    <row r="346" spans="5:19" ht="15.75" customHeight="1" x14ac:dyDescent="0.2">
      <c r="E346" s="76"/>
      <c r="I346" s="77"/>
      <c r="K346" s="76"/>
      <c r="L346" s="76"/>
      <c r="O346" s="76"/>
      <c r="P346" s="76"/>
      <c r="Q346" s="76"/>
      <c r="R346" s="76"/>
      <c r="S346" s="72"/>
    </row>
    <row r="347" spans="5:19" ht="15.75" customHeight="1" x14ac:dyDescent="0.2">
      <c r="E347" s="76"/>
      <c r="I347" s="77"/>
      <c r="K347" s="76"/>
      <c r="L347" s="76"/>
      <c r="O347" s="76"/>
      <c r="P347" s="76"/>
      <c r="Q347" s="76"/>
      <c r="R347" s="76"/>
      <c r="S347" s="72"/>
    </row>
    <row r="348" spans="5:19" ht="15.75" customHeight="1" x14ac:dyDescent="0.2">
      <c r="E348" s="76"/>
      <c r="I348" s="77"/>
      <c r="K348" s="76"/>
      <c r="L348" s="76"/>
      <c r="O348" s="76"/>
      <c r="P348" s="76"/>
      <c r="Q348" s="76"/>
      <c r="R348" s="76"/>
      <c r="S348" s="72"/>
    </row>
    <row r="349" spans="5:19" ht="15.75" customHeight="1" x14ac:dyDescent="0.2">
      <c r="E349" s="76"/>
      <c r="I349" s="77"/>
      <c r="K349" s="76"/>
      <c r="L349" s="76"/>
      <c r="O349" s="76"/>
      <c r="P349" s="76"/>
      <c r="Q349" s="76"/>
      <c r="R349" s="76"/>
      <c r="S349" s="72"/>
    </row>
    <row r="350" spans="5:19" ht="15.75" customHeight="1" x14ac:dyDescent="0.2">
      <c r="E350" s="76"/>
      <c r="I350" s="77"/>
      <c r="K350" s="76"/>
      <c r="L350" s="76"/>
      <c r="O350" s="76"/>
      <c r="P350" s="76"/>
      <c r="Q350" s="76"/>
      <c r="R350" s="76"/>
      <c r="S350" s="72"/>
    </row>
    <row r="351" spans="5:19" ht="15.75" customHeight="1" x14ac:dyDescent="0.2">
      <c r="E351" s="76"/>
      <c r="I351" s="77"/>
      <c r="K351" s="76"/>
      <c r="L351" s="76"/>
      <c r="O351" s="76"/>
      <c r="P351" s="76"/>
      <c r="Q351" s="76"/>
      <c r="R351" s="76"/>
      <c r="S351" s="72"/>
    </row>
    <row r="352" spans="5:19" ht="15.75" customHeight="1" x14ac:dyDescent="0.2">
      <c r="E352" s="76"/>
      <c r="I352" s="77"/>
      <c r="K352" s="76"/>
      <c r="L352" s="76"/>
      <c r="O352" s="76"/>
      <c r="P352" s="76"/>
      <c r="Q352" s="76"/>
      <c r="R352" s="76"/>
      <c r="S352" s="72"/>
    </row>
    <row r="353" spans="5:19" ht="15.75" customHeight="1" x14ac:dyDescent="0.2">
      <c r="E353" s="76"/>
      <c r="I353" s="77"/>
      <c r="K353" s="76"/>
      <c r="L353" s="76"/>
      <c r="O353" s="76"/>
      <c r="P353" s="76"/>
      <c r="Q353" s="76"/>
      <c r="R353" s="76"/>
      <c r="S353" s="72"/>
    </row>
    <row r="354" spans="5:19" ht="15.75" customHeight="1" x14ac:dyDescent="0.2">
      <c r="E354" s="76"/>
      <c r="I354" s="77"/>
      <c r="K354" s="76"/>
      <c r="L354" s="76"/>
      <c r="O354" s="76"/>
      <c r="P354" s="76"/>
      <c r="Q354" s="76"/>
      <c r="R354" s="76"/>
      <c r="S354" s="72"/>
    </row>
    <row r="355" spans="5:19" ht="15.75" customHeight="1" x14ac:dyDescent="0.2">
      <c r="E355" s="76"/>
      <c r="I355" s="77"/>
      <c r="K355" s="76"/>
      <c r="L355" s="76"/>
      <c r="O355" s="76"/>
      <c r="P355" s="76"/>
      <c r="Q355" s="76"/>
      <c r="R355" s="76"/>
      <c r="S355" s="72"/>
    </row>
    <row r="356" spans="5:19" ht="15.75" customHeight="1" x14ac:dyDescent="0.2">
      <c r="E356" s="76"/>
      <c r="I356" s="77"/>
      <c r="K356" s="76"/>
      <c r="L356" s="76"/>
      <c r="O356" s="76"/>
      <c r="P356" s="76"/>
      <c r="Q356" s="76"/>
      <c r="R356" s="76"/>
      <c r="S356" s="72"/>
    </row>
    <row r="357" spans="5:19" ht="15.75" customHeight="1" x14ac:dyDescent="0.2">
      <c r="E357" s="76"/>
      <c r="I357" s="77"/>
      <c r="K357" s="76"/>
      <c r="L357" s="76"/>
      <c r="O357" s="76"/>
      <c r="P357" s="76"/>
      <c r="Q357" s="76"/>
      <c r="R357" s="76"/>
      <c r="S357" s="72"/>
    </row>
    <row r="358" spans="5:19" ht="15.75" customHeight="1" x14ac:dyDescent="0.2">
      <c r="E358" s="76"/>
      <c r="I358" s="77"/>
      <c r="K358" s="76"/>
      <c r="L358" s="76"/>
      <c r="O358" s="76"/>
      <c r="P358" s="76"/>
      <c r="Q358" s="76"/>
      <c r="R358" s="76"/>
      <c r="S358" s="72"/>
    </row>
    <row r="359" spans="5:19" ht="15.75" customHeight="1" x14ac:dyDescent="0.2">
      <c r="E359" s="76"/>
      <c r="I359" s="77"/>
      <c r="K359" s="76"/>
      <c r="L359" s="76"/>
      <c r="O359" s="76"/>
      <c r="P359" s="76"/>
      <c r="Q359" s="76"/>
      <c r="R359" s="76"/>
      <c r="S359" s="72"/>
    </row>
    <row r="360" spans="5:19" ht="15.75" customHeight="1" x14ac:dyDescent="0.2">
      <c r="E360" s="76"/>
      <c r="I360" s="77"/>
      <c r="K360" s="76"/>
      <c r="L360" s="76"/>
      <c r="O360" s="76"/>
      <c r="P360" s="76"/>
      <c r="Q360" s="76"/>
      <c r="R360" s="76"/>
      <c r="S360" s="72"/>
    </row>
    <row r="361" spans="5:19" ht="15.75" customHeight="1" x14ac:dyDescent="0.2">
      <c r="E361" s="76"/>
      <c r="I361" s="77"/>
      <c r="K361" s="76"/>
      <c r="L361" s="76"/>
      <c r="O361" s="76"/>
      <c r="P361" s="76"/>
      <c r="Q361" s="76"/>
      <c r="R361" s="76"/>
      <c r="S361" s="72"/>
    </row>
    <row r="362" spans="5:19" ht="15.75" customHeight="1" x14ac:dyDescent="0.2">
      <c r="E362" s="76"/>
      <c r="I362" s="77"/>
      <c r="K362" s="76"/>
      <c r="L362" s="76"/>
      <c r="O362" s="76"/>
      <c r="P362" s="76"/>
      <c r="Q362" s="76"/>
      <c r="R362" s="76"/>
      <c r="S362" s="72"/>
    </row>
    <row r="363" spans="5:19" ht="15.75" customHeight="1" x14ac:dyDescent="0.2">
      <c r="E363" s="76"/>
      <c r="I363" s="77"/>
      <c r="K363" s="76"/>
      <c r="L363" s="76"/>
      <c r="O363" s="76"/>
      <c r="P363" s="76"/>
      <c r="Q363" s="76"/>
      <c r="R363" s="76"/>
      <c r="S363" s="72"/>
    </row>
    <row r="364" spans="5:19" ht="15.75" customHeight="1" x14ac:dyDescent="0.2">
      <c r="E364" s="76"/>
      <c r="I364" s="77"/>
      <c r="K364" s="76"/>
      <c r="L364" s="76"/>
      <c r="O364" s="76"/>
      <c r="P364" s="76"/>
      <c r="Q364" s="76"/>
      <c r="R364" s="76"/>
      <c r="S364" s="72"/>
    </row>
    <row r="365" spans="5:19" ht="15.75" customHeight="1" x14ac:dyDescent="0.2">
      <c r="E365" s="76"/>
      <c r="I365" s="77"/>
      <c r="K365" s="76"/>
      <c r="L365" s="76"/>
      <c r="O365" s="76"/>
      <c r="P365" s="76"/>
      <c r="Q365" s="76"/>
      <c r="R365" s="76"/>
      <c r="S365" s="72"/>
    </row>
    <row r="366" spans="5:19" ht="15.75" customHeight="1" x14ac:dyDescent="0.2">
      <c r="E366" s="76"/>
      <c r="I366" s="77"/>
      <c r="K366" s="76"/>
      <c r="L366" s="76"/>
      <c r="O366" s="76"/>
      <c r="P366" s="76"/>
      <c r="Q366" s="76"/>
      <c r="R366" s="76"/>
      <c r="S366" s="72"/>
    </row>
    <row r="367" spans="5:19" ht="15.75" customHeight="1" x14ac:dyDescent="0.2">
      <c r="E367" s="76"/>
      <c r="I367" s="77"/>
      <c r="K367" s="76"/>
      <c r="L367" s="76"/>
      <c r="O367" s="76"/>
      <c r="P367" s="76"/>
      <c r="Q367" s="76"/>
      <c r="R367" s="76"/>
      <c r="S367" s="72"/>
    </row>
    <row r="368" spans="5:19" ht="15.75" customHeight="1" x14ac:dyDescent="0.2">
      <c r="E368" s="76"/>
      <c r="I368" s="77"/>
      <c r="K368" s="76"/>
      <c r="L368" s="76"/>
      <c r="O368" s="76"/>
      <c r="P368" s="76"/>
      <c r="Q368" s="76"/>
      <c r="R368" s="76"/>
      <c r="S368" s="72"/>
    </row>
    <row r="369" spans="5:19" ht="15.75" customHeight="1" x14ac:dyDescent="0.2">
      <c r="E369" s="76"/>
      <c r="I369" s="77"/>
      <c r="K369" s="76"/>
      <c r="L369" s="76"/>
      <c r="O369" s="76"/>
      <c r="P369" s="76"/>
      <c r="Q369" s="76"/>
      <c r="R369" s="76"/>
      <c r="S369" s="72"/>
    </row>
    <row r="370" spans="5:19" ht="15.75" customHeight="1" x14ac:dyDescent="0.2">
      <c r="E370" s="76"/>
      <c r="I370" s="77"/>
      <c r="K370" s="76"/>
      <c r="L370" s="76"/>
      <c r="O370" s="76"/>
      <c r="P370" s="76"/>
      <c r="Q370" s="76"/>
      <c r="R370" s="76"/>
      <c r="S370" s="72"/>
    </row>
    <row r="371" spans="5:19" ht="15.75" customHeight="1" x14ac:dyDescent="0.2">
      <c r="E371" s="76"/>
      <c r="I371" s="77"/>
      <c r="K371" s="76"/>
      <c r="L371" s="76"/>
      <c r="O371" s="76"/>
      <c r="P371" s="76"/>
      <c r="Q371" s="76"/>
      <c r="R371" s="76"/>
      <c r="S371" s="72"/>
    </row>
    <row r="372" spans="5:19" ht="15.75" customHeight="1" x14ac:dyDescent="0.2">
      <c r="E372" s="76"/>
      <c r="I372" s="77"/>
      <c r="K372" s="76"/>
      <c r="L372" s="76"/>
      <c r="O372" s="76"/>
      <c r="P372" s="76"/>
      <c r="Q372" s="76"/>
      <c r="R372" s="76"/>
      <c r="S372" s="72"/>
    </row>
    <row r="373" spans="5:19" ht="15.75" customHeight="1" x14ac:dyDescent="0.2">
      <c r="E373" s="76"/>
      <c r="I373" s="77"/>
      <c r="K373" s="76"/>
      <c r="L373" s="76"/>
      <c r="O373" s="76"/>
      <c r="P373" s="76"/>
      <c r="Q373" s="76"/>
      <c r="R373" s="76"/>
      <c r="S373" s="72"/>
    </row>
    <row r="374" spans="5:19" ht="15.75" customHeight="1" x14ac:dyDescent="0.2">
      <c r="E374" s="76"/>
      <c r="I374" s="77"/>
      <c r="K374" s="76"/>
      <c r="L374" s="76"/>
      <c r="O374" s="76"/>
      <c r="P374" s="76"/>
      <c r="Q374" s="76"/>
      <c r="R374" s="76"/>
      <c r="S374" s="72"/>
    </row>
    <row r="375" spans="5:19" ht="15.75" customHeight="1" x14ac:dyDescent="0.2">
      <c r="E375" s="76"/>
      <c r="I375" s="77"/>
      <c r="K375" s="76"/>
      <c r="L375" s="76"/>
      <c r="O375" s="76"/>
      <c r="P375" s="76"/>
      <c r="Q375" s="76"/>
      <c r="R375" s="76"/>
      <c r="S375" s="72"/>
    </row>
    <row r="376" spans="5:19" ht="15.75" customHeight="1" x14ac:dyDescent="0.2">
      <c r="E376" s="76"/>
      <c r="I376" s="77"/>
      <c r="K376" s="76"/>
      <c r="L376" s="76"/>
      <c r="O376" s="76"/>
      <c r="P376" s="76"/>
      <c r="Q376" s="76"/>
      <c r="R376" s="76"/>
      <c r="S376" s="72"/>
    </row>
    <row r="377" spans="5:19" ht="15.75" customHeight="1" x14ac:dyDescent="0.2">
      <c r="E377" s="76"/>
      <c r="I377" s="77"/>
      <c r="K377" s="76"/>
      <c r="L377" s="76"/>
      <c r="O377" s="76"/>
      <c r="P377" s="76"/>
      <c r="Q377" s="76"/>
      <c r="R377" s="76"/>
      <c r="S377" s="72"/>
    </row>
    <row r="378" spans="5:19" ht="15.75" customHeight="1" x14ac:dyDescent="0.2">
      <c r="E378" s="76"/>
      <c r="I378" s="77"/>
      <c r="K378" s="76"/>
      <c r="L378" s="76"/>
      <c r="O378" s="76"/>
      <c r="P378" s="76"/>
      <c r="Q378" s="76"/>
      <c r="R378" s="76"/>
      <c r="S378" s="72"/>
    </row>
    <row r="379" spans="5:19" ht="15.75" customHeight="1" x14ac:dyDescent="0.2">
      <c r="E379" s="76"/>
      <c r="I379" s="77"/>
      <c r="K379" s="76"/>
      <c r="L379" s="76"/>
      <c r="O379" s="76"/>
      <c r="P379" s="76"/>
      <c r="Q379" s="76"/>
      <c r="R379" s="76"/>
      <c r="S379" s="72"/>
    </row>
    <row r="380" spans="5:19" ht="15.75" customHeight="1" x14ac:dyDescent="0.2">
      <c r="E380" s="76"/>
      <c r="I380" s="77"/>
      <c r="K380" s="76"/>
      <c r="L380" s="76"/>
      <c r="O380" s="76"/>
      <c r="P380" s="76"/>
      <c r="Q380" s="76"/>
      <c r="R380" s="76"/>
      <c r="S380" s="72"/>
    </row>
    <row r="381" spans="5:19" ht="15.75" customHeight="1" x14ac:dyDescent="0.2">
      <c r="E381" s="76"/>
      <c r="I381" s="77"/>
      <c r="K381" s="76"/>
      <c r="L381" s="76"/>
      <c r="O381" s="76"/>
      <c r="P381" s="76"/>
      <c r="Q381" s="76"/>
      <c r="R381" s="76"/>
      <c r="S381" s="72"/>
    </row>
    <row r="382" spans="5:19" ht="15.75" customHeight="1" x14ac:dyDescent="0.2">
      <c r="E382" s="76"/>
      <c r="I382" s="77"/>
      <c r="K382" s="76"/>
      <c r="L382" s="76"/>
      <c r="O382" s="76"/>
      <c r="P382" s="76"/>
      <c r="Q382" s="76"/>
      <c r="R382" s="76"/>
      <c r="S382" s="72"/>
    </row>
    <row r="383" spans="5:19" ht="15.75" customHeight="1" x14ac:dyDescent="0.2">
      <c r="E383" s="76"/>
      <c r="I383" s="77"/>
      <c r="K383" s="76"/>
      <c r="L383" s="76"/>
      <c r="O383" s="76"/>
      <c r="P383" s="76"/>
      <c r="Q383" s="76"/>
      <c r="R383" s="76"/>
      <c r="S383" s="72"/>
    </row>
    <row r="384" spans="5:19" ht="15.75" customHeight="1" x14ac:dyDescent="0.2">
      <c r="E384" s="76"/>
      <c r="I384" s="77"/>
      <c r="K384" s="76"/>
      <c r="L384" s="76"/>
      <c r="O384" s="76"/>
      <c r="P384" s="76"/>
      <c r="Q384" s="76"/>
      <c r="R384" s="76"/>
      <c r="S384" s="72"/>
    </row>
    <row r="385" spans="5:19" ht="15.75" customHeight="1" x14ac:dyDescent="0.2">
      <c r="E385" s="76"/>
      <c r="I385" s="77"/>
      <c r="K385" s="76"/>
      <c r="L385" s="76"/>
      <c r="O385" s="76"/>
      <c r="P385" s="76"/>
      <c r="Q385" s="76"/>
      <c r="R385" s="76"/>
      <c r="S385" s="72"/>
    </row>
    <row r="386" spans="5:19" ht="15.75" customHeight="1" x14ac:dyDescent="0.2">
      <c r="E386" s="76"/>
      <c r="I386" s="77"/>
      <c r="K386" s="76"/>
      <c r="L386" s="76"/>
      <c r="O386" s="76"/>
      <c r="P386" s="76"/>
      <c r="Q386" s="76"/>
      <c r="R386" s="76"/>
      <c r="S386" s="72"/>
    </row>
    <row r="387" spans="5:19" ht="15.75" customHeight="1" x14ac:dyDescent="0.2">
      <c r="E387" s="76"/>
      <c r="I387" s="77"/>
      <c r="K387" s="76"/>
      <c r="L387" s="76"/>
      <c r="O387" s="76"/>
      <c r="P387" s="76"/>
      <c r="Q387" s="76"/>
      <c r="R387" s="76"/>
      <c r="S387" s="72"/>
    </row>
    <row r="388" spans="5:19" ht="15.75" customHeight="1" x14ac:dyDescent="0.2">
      <c r="E388" s="76"/>
      <c r="I388" s="77"/>
      <c r="K388" s="76"/>
      <c r="L388" s="76"/>
      <c r="O388" s="76"/>
      <c r="P388" s="76"/>
      <c r="Q388" s="76"/>
      <c r="R388" s="76"/>
      <c r="S388" s="72"/>
    </row>
    <row r="389" spans="5:19" ht="15.75" customHeight="1" x14ac:dyDescent="0.2">
      <c r="E389" s="76"/>
      <c r="I389" s="77"/>
      <c r="K389" s="76"/>
      <c r="L389" s="76"/>
      <c r="O389" s="76"/>
      <c r="P389" s="76"/>
      <c r="Q389" s="76"/>
      <c r="R389" s="76"/>
      <c r="S389" s="72"/>
    </row>
    <row r="390" spans="5:19" ht="15.75" customHeight="1" x14ac:dyDescent="0.2">
      <c r="E390" s="76"/>
      <c r="I390" s="77"/>
      <c r="K390" s="76"/>
      <c r="L390" s="76"/>
      <c r="O390" s="76"/>
      <c r="P390" s="76"/>
      <c r="Q390" s="76"/>
      <c r="R390" s="76"/>
      <c r="S390" s="72"/>
    </row>
    <row r="391" spans="5:19" ht="15.75" customHeight="1" x14ac:dyDescent="0.2">
      <c r="E391" s="76"/>
      <c r="I391" s="77"/>
      <c r="K391" s="76"/>
      <c r="L391" s="76"/>
      <c r="O391" s="76"/>
      <c r="P391" s="76"/>
      <c r="Q391" s="76"/>
      <c r="R391" s="76"/>
      <c r="S391" s="72"/>
    </row>
    <row r="392" spans="5:19" ht="15.75" customHeight="1" x14ac:dyDescent="0.2">
      <c r="E392" s="76"/>
      <c r="I392" s="77"/>
      <c r="K392" s="76"/>
      <c r="L392" s="76"/>
      <c r="O392" s="76"/>
      <c r="P392" s="76"/>
      <c r="Q392" s="76"/>
      <c r="R392" s="76"/>
      <c r="S392" s="72"/>
    </row>
    <row r="393" spans="5:19" ht="15.75" customHeight="1" x14ac:dyDescent="0.2">
      <c r="E393" s="76"/>
      <c r="I393" s="77"/>
      <c r="K393" s="76"/>
      <c r="L393" s="76"/>
      <c r="O393" s="76"/>
      <c r="P393" s="76"/>
      <c r="Q393" s="76"/>
      <c r="R393" s="76"/>
      <c r="S393" s="72"/>
    </row>
    <row r="394" spans="5:19" ht="15.75" customHeight="1" x14ac:dyDescent="0.2">
      <c r="E394" s="76"/>
      <c r="I394" s="77"/>
      <c r="K394" s="76"/>
      <c r="L394" s="76"/>
      <c r="O394" s="76"/>
      <c r="P394" s="76"/>
      <c r="Q394" s="76"/>
      <c r="R394" s="76"/>
      <c r="S394" s="72"/>
    </row>
    <row r="395" spans="5:19" ht="15.75" customHeight="1" x14ac:dyDescent="0.2">
      <c r="E395" s="76"/>
      <c r="I395" s="77"/>
      <c r="K395" s="76"/>
      <c r="L395" s="76"/>
      <c r="O395" s="76"/>
      <c r="P395" s="76"/>
      <c r="Q395" s="76"/>
      <c r="R395" s="76"/>
      <c r="S395" s="72"/>
    </row>
    <row r="396" spans="5:19" ht="15.75" customHeight="1" x14ac:dyDescent="0.2">
      <c r="E396" s="76"/>
      <c r="I396" s="77"/>
      <c r="K396" s="76"/>
      <c r="L396" s="76"/>
      <c r="O396" s="76"/>
      <c r="P396" s="76"/>
      <c r="Q396" s="76"/>
      <c r="R396" s="76"/>
      <c r="S396" s="72"/>
    </row>
    <row r="397" spans="5:19" ht="15.75" customHeight="1" x14ac:dyDescent="0.2">
      <c r="E397" s="76"/>
      <c r="I397" s="77"/>
      <c r="K397" s="76"/>
      <c r="L397" s="76"/>
      <c r="O397" s="76"/>
      <c r="P397" s="76"/>
      <c r="Q397" s="76"/>
      <c r="R397" s="76"/>
      <c r="S397" s="72"/>
    </row>
    <row r="398" spans="5:19" ht="15.75" customHeight="1" x14ac:dyDescent="0.2">
      <c r="E398" s="76"/>
      <c r="I398" s="77"/>
      <c r="K398" s="76"/>
      <c r="L398" s="76"/>
      <c r="O398" s="76"/>
      <c r="P398" s="76"/>
      <c r="Q398" s="76"/>
      <c r="R398" s="76"/>
      <c r="S398" s="72"/>
    </row>
    <row r="399" spans="5:19" ht="15.75" customHeight="1" x14ac:dyDescent="0.2">
      <c r="E399" s="76"/>
      <c r="I399" s="77"/>
      <c r="K399" s="76"/>
      <c r="L399" s="76"/>
      <c r="O399" s="76"/>
      <c r="P399" s="76"/>
      <c r="Q399" s="76"/>
      <c r="R399" s="76"/>
      <c r="S399" s="72"/>
    </row>
    <row r="400" spans="5:19" ht="15.75" customHeight="1" x14ac:dyDescent="0.2">
      <c r="E400" s="76"/>
      <c r="I400" s="77"/>
      <c r="K400" s="76"/>
      <c r="L400" s="76"/>
      <c r="O400" s="76"/>
      <c r="P400" s="76"/>
      <c r="Q400" s="76"/>
      <c r="R400" s="76"/>
      <c r="S400" s="72"/>
    </row>
    <row r="401" spans="5:19" ht="15.75" customHeight="1" x14ac:dyDescent="0.2">
      <c r="E401" s="76"/>
      <c r="I401" s="77"/>
      <c r="K401" s="76"/>
      <c r="L401" s="76"/>
      <c r="O401" s="76"/>
      <c r="P401" s="76"/>
      <c r="Q401" s="76"/>
      <c r="R401" s="76"/>
      <c r="S401" s="72"/>
    </row>
    <row r="402" spans="5:19" ht="15.75" customHeight="1" x14ac:dyDescent="0.2">
      <c r="E402" s="76"/>
      <c r="I402" s="77"/>
      <c r="K402" s="76"/>
      <c r="L402" s="76"/>
      <c r="O402" s="76"/>
      <c r="P402" s="76"/>
      <c r="Q402" s="76"/>
      <c r="R402" s="76"/>
      <c r="S402" s="72"/>
    </row>
    <row r="403" spans="5:19" ht="15.75" customHeight="1" x14ac:dyDescent="0.2">
      <c r="E403" s="76"/>
      <c r="I403" s="77"/>
      <c r="K403" s="76"/>
      <c r="L403" s="76"/>
      <c r="O403" s="76"/>
      <c r="P403" s="76"/>
      <c r="Q403" s="76"/>
      <c r="R403" s="76"/>
      <c r="S403" s="72"/>
    </row>
    <row r="404" spans="5:19" ht="15.75" customHeight="1" x14ac:dyDescent="0.2">
      <c r="E404" s="76"/>
      <c r="I404" s="77"/>
      <c r="K404" s="76"/>
      <c r="L404" s="76"/>
      <c r="O404" s="76"/>
      <c r="P404" s="76"/>
      <c r="Q404" s="76"/>
      <c r="R404" s="76"/>
      <c r="S404" s="72"/>
    </row>
    <row r="405" spans="5:19" ht="15.75" customHeight="1" x14ac:dyDescent="0.2">
      <c r="E405" s="76"/>
      <c r="I405" s="77"/>
      <c r="K405" s="76"/>
      <c r="L405" s="76"/>
      <c r="O405" s="76"/>
      <c r="P405" s="76"/>
      <c r="Q405" s="76"/>
      <c r="R405" s="76"/>
      <c r="S405" s="72"/>
    </row>
    <row r="406" spans="5:19" ht="15.75" customHeight="1" x14ac:dyDescent="0.2">
      <c r="E406" s="76"/>
      <c r="I406" s="77"/>
      <c r="K406" s="76"/>
      <c r="L406" s="76"/>
      <c r="O406" s="76"/>
      <c r="P406" s="76"/>
      <c r="Q406" s="76"/>
      <c r="R406" s="76"/>
      <c r="S406" s="72"/>
    </row>
    <row r="407" spans="5:19" ht="15.75" customHeight="1" x14ac:dyDescent="0.2">
      <c r="E407" s="76"/>
      <c r="I407" s="77"/>
      <c r="K407" s="76"/>
      <c r="L407" s="76"/>
      <c r="O407" s="76"/>
      <c r="P407" s="76"/>
      <c r="Q407" s="76"/>
      <c r="R407" s="76"/>
      <c r="S407" s="72"/>
    </row>
    <row r="408" spans="5:19" ht="15.75" customHeight="1" x14ac:dyDescent="0.2">
      <c r="E408" s="76"/>
      <c r="I408" s="77"/>
      <c r="K408" s="76"/>
      <c r="L408" s="76"/>
      <c r="O408" s="76"/>
      <c r="P408" s="76"/>
      <c r="Q408" s="76"/>
      <c r="R408" s="76"/>
      <c r="S408" s="72"/>
    </row>
    <row r="409" spans="5:19" ht="15.75" customHeight="1" x14ac:dyDescent="0.2">
      <c r="E409" s="76"/>
      <c r="I409" s="77"/>
      <c r="K409" s="76"/>
      <c r="L409" s="76"/>
      <c r="O409" s="76"/>
      <c r="P409" s="76"/>
      <c r="Q409" s="76"/>
      <c r="R409" s="76"/>
      <c r="S409" s="72"/>
    </row>
    <row r="410" spans="5:19" ht="15.75" customHeight="1" x14ac:dyDescent="0.2">
      <c r="E410" s="76"/>
      <c r="I410" s="77"/>
      <c r="K410" s="76"/>
      <c r="L410" s="76"/>
      <c r="O410" s="76"/>
      <c r="P410" s="76"/>
      <c r="Q410" s="76"/>
      <c r="R410" s="76"/>
      <c r="S410" s="72"/>
    </row>
    <row r="411" spans="5:19" ht="15.75" customHeight="1" x14ac:dyDescent="0.2">
      <c r="E411" s="76"/>
      <c r="I411" s="77"/>
      <c r="K411" s="76"/>
      <c r="L411" s="76"/>
      <c r="O411" s="76"/>
      <c r="P411" s="76"/>
      <c r="Q411" s="76"/>
      <c r="R411" s="76"/>
      <c r="S411" s="72"/>
    </row>
    <row r="412" spans="5:19" ht="15.75" customHeight="1" x14ac:dyDescent="0.2">
      <c r="E412" s="76"/>
      <c r="I412" s="77"/>
      <c r="K412" s="76"/>
      <c r="L412" s="76"/>
      <c r="O412" s="76"/>
      <c r="P412" s="76"/>
      <c r="Q412" s="76"/>
      <c r="R412" s="76"/>
      <c r="S412" s="72"/>
    </row>
    <row r="413" spans="5:19" ht="15.75" customHeight="1" x14ac:dyDescent="0.2">
      <c r="E413" s="76"/>
      <c r="I413" s="77"/>
      <c r="K413" s="76"/>
      <c r="L413" s="76"/>
      <c r="O413" s="76"/>
      <c r="P413" s="76"/>
      <c r="Q413" s="76"/>
      <c r="R413" s="76"/>
      <c r="S413" s="72"/>
    </row>
    <row r="414" spans="5:19" ht="15.75" customHeight="1" x14ac:dyDescent="0.2">
      <c r="E414" s="76"/>
      <c r="I414" s="77"/>
      <c r="K414" s="76"/>
      <c r="L414" s="76"/>
      <c r="O414" s="76"/>
      <c r="P414" s="76"/>
      <c r="Q414" s="76"/>
      <c r="R414" s="76"/>
      <c r="S414" s="72"/>
    </row>
    <row r="415" spans="5:19" ht="15.75" customHeight="1" x14ac:dyDescent="0.2">
      <c r="E415" s="76"/>
      <c r="I415" s="77"/>
      <c r="K415" s="76"/>
      <c r="L415" s="76"/>
      <c r="O415" s="76"/>
      <c r="P415" s="76"/>
      <c r="Q415" s="76"/>
      <c r="R415" s="76"/>
      <c r="S415" s="72"/>
    </row>
    <row r="416" spans="5:19" ht="15.75" customHeight="1" x14ac:dyDescent="0.2">
      <c r="E416" s="76"/>
      <c r="I416" s="77"/>
      <c r="K416" s="76"/>
      <c r="L416" s="76"/>
      <c r="O416" s="76"/>
      <c r="P416" s="76"/>
      <c r="Q416" s="76"/>
      <c r="R416" s="76"/>
      <c r="S416" s="72"/>
    </row>
    <row r="417" spans="5:19" ht="15.75" customHeight="1" x14ac:dyDescent="0.2">
      <c r="E417" s="76"/>
      <c r="I417" s="77"/>
      <c r="K417" s="76"/>
      <c r="L417" s="76"/>
      <c r="O417" s="76"/>
      <c r="P417" s="76"/>
      <c r="Q417" s="76"/>
      <c r="R417" s="76"/>
      <c r="S417" s="72"/>
    </row>
    <row r="418" spans="5:19" ht="15.75" customHeight="1" x14ac:dyDescent="0.2">
      <c r="E418" s="76"/>
      <c r="I418" s="77"/>
      <c r="K418" s="76"/>
      <c r="L418" s="76"/>
      <c r="O418" s="76"/>
      <c r="P418" s="76"/>
      <c r="Q418" s="76"/>
      <c r="R418" s="76"/>
      <c r="S418" s="72"/>
    </row>
    <row r="419" spans="5:19" ht="15.75" customHeight="1" x14ac:dyDescent="0.2">
      <c r="E419" s="76"/>
      <c r="I419" s="77"/>
      <c r="K419" s="76"/>
      <c r="L419" s="76"/>
      <c r="O419" s="76"/>
      <c r="P419" s="76"/>
      <c r="Q419" s="76"/>
      <c r="R419" s="76"/>
      <c r="S419" s="72"/>
    </row>
    <row r="420" spans="5:19" ht="15.75" customHeight="1" x14ac:dyDescent="0.2">
      <c r="E420" s="76"/>
      <c r="I420" s="77"/>
      <c r="K420" s="76"/>
      <c r="L420" s="76"/>
      <c r="O420" s="76"/>
      <c r="P420" s="76"/>
      <c r="Q420" s="76"/>
      <c r="R420" s="76"/>
      <c r="S420" s="72"/>
    </row>
    <row r="421" spans="5:19" ht="15.75" customHeight="1" x14ac:dyDescent="0.2">
      <c r="E421" s="76"/>
      <c r="I421" s="77"/>
      <c r="K421" s="76"/>
      <c r="L421" s="76"/>
      <c r="O421" s="76"/>
      <c r="P421" s="76"/>
      <c r="Q421" s="76"/>
      <c r="R421" s="76"/>
      <c r="S421" s="72"/>
    </row>
    <row r="422" spans="5:19" ht="15.75" customHeight="1" x14ac:dyDescent="0.2">
      <c r="E422" s="76"/>
      <c r="I422" s="77"/>
      <c r="K422" s="76"/>
      <c r="L422" s="76"/>
      <c r="O422" s="76"/>
      <c r="P422" s="76"/>
      <c r="Q422" s="76"/>
      <c r="R422" s="76"/>
      <c r="S422" s="72"/>
    </row>
    <row r="423" spans="5:19" ht="15.75" customHeight="1" x14ac:dyDescent="0.2">
      <c r="E423" s="76"/>
      <c r="I423" s="77"/>
      <c r="K423" s="76"/>
      <c r="L423" s="76"/>
      <c r="O423" s="76"/>
      <c r="P423" s="76"/>
      <c r="Q423" s="76"/>
      <c r="R423" s="76"/>
      <c r="S423" s="72"/>
    </row>
    <row r="424" spans="5:19" ht="15.75" customHeight="1" x14ac:dyDescent="0.2">
      <c r="E424" s="76"/>
      <c r="I424" s="77"/>
      <c r="K424" s="76"/>
      <c r="L424" s="76"/>
      <c r="O424" s="76"/>
      <c r="P424" s="76"/>
      <c r="Q424" s="76"/>
      <c r="R424" s="76"/>
      <c r="S424" s="72"/>
    </row>
    <row r="425" spans="5:19" ht="15.75" customHeight="1" x14ac:dyDescent="0.2">
      <c r="E425" s="76"/>
      <c r="I425" s="77"/>
      <c r="K425" s="76"/>
      <c r="L425" s="76"/>
      <c r="O425" s="76"/>
      <c r="P425" s="76"/>
      <c r="Q425" s="76"/>
      <c r="R425" s="76"/>
      <c r="S425" s="72"/>
    </row>
    <row r="426" spans="5:19" ht="15.75" customHeight="1" x14ac:dyDescent="0.2">
      <c r="E426" s="76"/>
      <c r="I426" s="77"/>
      <c r="K426" s="76"/>
      <c r="L426" s="76"/>
      <c r="O426" s="76"/>
      <c r="P426" s="76"/>
      <c r="Q426" s="76"/>
      <c r="R426" s="76"/>
      <c r="S426" s="72"/>
    </row>
    <row r="427" spans="5:19" ht="15.75" customHeight="1" x14ac:dyDescent="0.2">
      <c r="E427" s="76"/>
      <c r="I427" s="77"/>
      <c r="K427" s="76"/>
      <c r="L427" s="76"/>
      <c r="O427" s="76"/>
      <c r="P427" s="76"/>
      <c r="Q427" s="76"/>
      <c r="R427" s="76"/>
      <c r="S427" s="72"/>
    </row>
    <row r="428" spans="5:19" ht="15.75" customHeight="1" x14ac:dyDescent="0.2">
      <c r="E428" s="76"/>
      <c r="I428" s="77"/>
      <c r="K428" s="76"/>
      <c r="L428" s="76"/>
      <c r="O428" s="76"/>
      <c r="P428" s="76"/>
      <c r="Q428" s="76"/>
      <c r="R428" s="76"/>
      <c r="S428" s="72"/>
    </row>
    <row r="429" spans="5:19" ht="15.75" customHeight="1" x14ac:dyDescent="0.2">
      <c r="E429" s="76"/>
      <c r="I429" s="77"/>
      <c r="K429" s="76"/>
      <c r="L429" s="76"/>
      <c r="O429" s="76"/>
      <c r="P429" s="76"/>
      <c r="Q429" s="76"/>
      <c r="R429" s="76"/>
      <c r="S429" s="72"/>
    </row>
    <row r="430" spans="5:19" ht="15.75" customHeight="1" x14ac:dyDescent="0.2">
      <c r="E430" s="76"/>
      <c r="I430" s="77"/>
      <c r="K430" s="76"/>
      <c r="L430" s="76"/>
      <c r="O430" s="76"/>
      <c r="P430" s="76"/>
      <c r="Q430" s="76"/>
      <c r="R430" s="76"/>
      <c r="S430" s="72"/>
    </row>
    <row r="431" spans="5:19" ht="15.75" customHeight="1" x14ac:dyDescent="0.2">
      <c r="E431" s="76"/>
      <c r="I431" s="77"/>
      <c r="K431" s="76"/>
      <c r="L431" s="76"/>
      <c r="O431" s="76"/>
      <c r="P431" s="76"/>
      <c r="Q431" s="76"/>
      <c r="R431" s="76"/>
      <c r="S431" s="72"/>
    </row>
    <row r="432" spans="5:19" ht="15.75" customHeight="1" x14ac:dyDescent="0.2">
      <c r="E432" s="76"/>
      <c r="I432" s="77"/>
      <c r="K432" s="76"/>
      <c r="L432" s="76"/>
      <c r="O432" s="76"/>
      <c r="P432" s="76"/>
      <c r="Q432" s="76"/>
      <c r="R432" s="76"/>
      <c r="S432" s="72"/>
    </row>
    <row r="433" spans="5:19" ht="15.75" customHeight="1" x14ac:dyDescent="0.2">
      <c r="E433" s="76"/>
      <c r="I433" s="77"/>
      <c r="K433" s="76"/>
      <c r="L433" s="76"/>
      <c r="O433" s="76"/>
      <c r="P433" s="76"/>
      <c r="Q433" s="76"/>
      <c r="R433" s="76"/>
      <c r="S433" s="72"/>
    </row>
    <row r="434" spans="5:19" ht="15.75" customHeight="1" x14ac:dyDescent="0.2">
      <c r="E434" s="76"/>
      <c r="I434" s="77"/>
      <c r="K434" s="76"/>
      <c r="L434" s="76"/>
      <c r="O434" s="76"/>
      <c r="P434" s="76"/>
      <c r="Q434" s="76"/>
      <c r="R434" s="76"/>
      <c r="S434" s="72"/>
    </row>
    <row r="435" spans="5:19" ht="15.75" customHeight="1" x14ac:dyDescent="0.2">
      <c r="E435" s="76"/>
      <c r="I435" s="77"/>
      <c r="K435" s="76"/>
      <c r="L435" s="76"/>
      <c r="O435" s="76"/>
      <c r="P435" s="76"/>
      <c r="Q435" s="76"/>
      <c r="R435" s="76"/>
      <c r="S435" s="72"/>
    </row>
    <row r="436" spans="5:19" ht="15.75" customHeight="1" x14ac:dyDescent="0.2">
      <c r="E436" s="76"/>
      <c r="I436" s="77"/>
      <c r="K436" s="76"/>
      <c r="L436" s="76"/>
      <c r="O436" s="76"/>
      <c r="P436" s="76"/>
      <c r="Q436" s="76"/>
      <c r="R436" s="76"/>
      <c r="S436" s="72"/>
    </row>
    <row r="437" spans="5:19" ht="15.75" customHeight="1" x14ac:dyDescent="0.2">
      <c r="E437" s="76"/>
      <c r="I437" s="77"/>
      <c r="K437" s="76"/>
      <c r="L437" s="76"/>
      <c r="O437" s="76"/>
      <c r="P437" s="76"/>
      <c r="Q437" s="76"/>
      <c r="R437" s="76"/>
      <c r="S437" s="72"/>
    </row>
    <row r="438" spans="5:19" ht="15.75" customHeight="1" x14ac:dyDescent="0.2">
      <c r="E438" s="76"/>
      <c r="I438" s="77"/>
      <c r="K438" s="76"/>
      <c r="L438" s="76"/>
      <c r="O438" s="76"/>
      <c r="P438" s="76"/>
      <c r="Q438" s="76"/>
      <c r="R438" s="76"/>
      <c r="S438" s="72"/>
    </row>
    <row r="439" spans="5:19" ht="15.75" customHeight="1" x14ac:dyDescent="0.2">
      <c r="E439" s="76"/>
      <c r="I439" s="77"/>
      <c r="K439" s="76"/>
      <c r="L439" s="76"/>
      <c r="O439" s="76"/>
      <c r="P439" s="76"/>
      <c r="Q439" s="76"/>
      <c r="R439" s="76"/>
      <c r="S439" s="72"/>
    </row>
    <row r="440" spans="5:19" ht="15.75" customHeight="1" x14ac:dyDescent="0.2">
      <c r="E440" s="76"/>
      <c r="I440" s="77"/>
      <c r="K440" s="76"/>
      <c r="L440" s="76"/>
      <c r="O440" s="76"/>
      <c r="P440" s="76"/>
      <c r="Q440" s="76"/>
      <c r="R440" s="76"/>
      <c r="S440" s="72"/>
    </row>
    <row r="441" spans="5:19" ht="15.75" customHeight="1" x14ac:dyDescent="0.2">
      <c r="E441" s="76"/>
      <c r="I441" s="77"/>
      <c r="K441" s="76"/>
      <c r="L441" s="76"/>
      <c r="O441" s="76"/>
      <c r="P441" s="76"/>
      <c r="Q441" s="76"/>
      <c r="R441" s="76"/>
      <c r="S441" s="72"/>
    </row>
    <row r="442" spans="5:19" ht="15.75" customHeight="1" x14ac:dyDescent="0.2">
      <c r="E442" s="76"/>
      <c r="I442" s="77"/>
      <c r="K442" s="76"/>
      <c r="L442" s="76"/>
      <c r="O442" s="76"/>
      <c r="P442" s="76"/>
      <c r="Q442" s="76"/>
      <c r="R442" s="76"/>
      <c r="S442" s="72"/>
    </row>
    <row r="443" spans="5:19" ht="15.75" customHeight="1" x14ac:dyDescent="0.2">
      <c r="E443" s="76"/>
      <c r="I443" s="77"/>
      <c r="K443" s="76"/>
      <c r="L443" s="76"/>
      <c r="O443" s="76"/>
      <c r="P443" s="76"/>
      <c r="Q443" s="76"/>
      <c r="R443" s="76"/>
      <c r="S443" s="72"/>
    </row>
    <row r="444" spans="5:19" ht="15.75" customHeight="1" x14ac:dyDescent="0.2">
      <c r="E444" s="76"/>
      <c r="I444" s="77"/>
      <c r="K444" s="76"/>
      <c r="L444" s="76"/>
      <c r="O444" s="76"/>
      <c r="P444" s="76"/>
      <c r="Q444" s="76"/>
      <c r="R444" s="76"/>
      <c r="S444" s="72"/>
    </row>
    <row r="445" spans="5:19" ht="15.75" customHeight="1" x14ac:dyDescent="0.2">
      <c r="E445" s="76"/>
      <c r="I445" s="77"/>
      <c r="K445" s="76"/>
      <c r="L445" s="76"/>
      <c r="O445" s="76"/>
      <c r="P445" s="76"/>
      <c r="Q445" s="76"/>
      <c r="R445" s="76"/>
      <c r="S445" s="72"/>
    </row>
    <row r="446" spans="5:19" ht="15.75" customHeight="1" x14ac:dyDescent="0.2">
      <c r="E446" s="76"/>
      <c r="I446" s="77"/>
      <c r="K446" s="76"/>
      <c r="L446" s="76"/>
      <c r="O446" s="76"/>
      <c r="P446" s="76"/>
      <c r="Q446" s="76"/>
      <c r="R446" s="76"/>
      <c r="S446" s="72"/>
    </row>
    <row r="447" spans="5:19" ht="15.75" customHeight="1" x14ac:dyDescent="0.2">
      <c r="E447" s="76"/>
      <c r="I447" s="77"/>
      <c r="K447" s="76"/>
      <c r="L447" s="76"/>
      <c r="O447" s="76"/>
      <c r="P447" s="76"/>
      <c r="Q447" s="76"/>
      <c r="R447" s="76"/>
      <c r="S447" s="72"/>
    </row>
    <row r="448" spans="5:19" ht="15.75" customHeight="1" x14ac:dyDescent="0.2">
      <c r="E448" s="76"/>
      <c r="I448" s="77"/>
      <c r="K448" s="76"/>
      <c r="L448" s="76"/>
      <c r="O448" s="76"/>
      <c r="P448" s="76"/>
      <c r="Q448" s="76"/>
      <c r="R448" s="76"/>
      <c r="S448" s="72"/>
    </row>
    <row r="449" spans="5:19" ht="15.75" customHeight="1" x14ac:dyDescent="0.2">
      <c r="E449" s="76"/>
      <c r="I449" s="77"/>
      <c r="K449" s="76"/>
      <c r="L449" s="76"/>
      <c r="O449" s="76"/>
      <c r="P449" s="76"/>
      <c r="Q449" s="76"/>
      <c r="R449" s="76"/>
      <c r="S449" s="72"/>
    </row>
    <row r="450" spans="5:19" ht="15.75" customHeight="1" x14ac:dyDescent="0.2">
      <c r="E450" s="76"/>
      <c r="I450" s="77"/>
      <c r="K450" s="76"/>
      <c r="L450" s="76"/>
      <c r="O450" s="76"/>
      <c r="P450" s="76"/>
      <c r="Q450" s="76"/>
      <c r="R450" s="76"/>
      <c r="S450" s="72"/>
    </row>
    <row r="451" spans="5:19" ht="15.75" customHeight="1" x14ac:dyDescent="0.2">
      <c r="E451" s="76"/>
      <c r="I451" s="77"/>
      <c r="K451" s="76"/>
      <c r="L451" s="76"/>
      <c r="O451" s="76"/>
      <c r="P451" s="76"/>
      <c r="Q451" s="76"/>
      <c r="R451" s="76"/>
      <c r="S451" s="72"/>
    </row>
    <row r="452" spans="5:19" ht="15.75" customHeight="1" x14ac:dyDescent="0.2">
      <c r="E452" s="76"/>
      <c r="I452" s="77"/>
      <c r="K452" s="76"/>
      <c r="L452" s="76"/>
      <c r="O452" s="76"/>
      <c r="P452" s="76"/>
      <c r="Q452" s="76"/>
      <c r="R452" s="76"/>
      <c r="S452" s="72"/>
    </row>
    <row r="453" spans="5:19" ht="15.75" customHeight="1" x14ac:dyDescent="0.2">
      <c r="E453" s="76"/>
      <c r="I453" s="77"/>
      <c r="K453" s="76"/>
      <c r="L453" s="76"/>
      <c r="O453" s="76"/>
      <c r="P453" s="76"/>
      <c r="Q453" s="76"/>
      <c r="R453" s="76"/>
      <c r="S453" s="72"/>
    </row>
    <row r="454" spans="5:19" ht="15.75" customHeight="1" x14ac:dyDescent="0.2">
      <c r="E454" s="76"/>
      <c r="I454" s="77"/>
      <c r="K454" s="76"/>
      <c r="L454" s="76"/>
      <c r="O454" s="76"/>
      <c r="P454" s="76"/>
      <c r="Q454" s="76"/>
      <c r="R454" s="76"/>
      <c r="S454" s="72"/>
    </row>
    <row r="455" spans="5:19" ht="15.75" customHeight="1" x14ac:dyDescent="0.2">
      <c r="E455" s="76"/>
      <c r="I455" s="77"/>
      <c r="K455" s="76"/>
      <c r="L455" s="76"/>
      <c r="O455" s="76"/>
      <c r="P455" s="76"/>
      <c r="Q455" s="76"/>
      <c r="R455" s="76"/>
      <c r="S455" s="72"/>
    </row>
    <row r="456" spans="5:19" ht="15.75" customHeight="1" x14ac:dyDescent="0.2">
      <c r="E456" s="76"/>
      <c r="I456" s="77"/>
      <c r="K456" s="76"/>
      <c r="L456" s="76"/>
      <c r="O456" s="76"/>
      <c r="P456" s="76"/>
      <c r="Q456" s="76"/>
      <c r="R456" s="76"/>
      <c r="S456" s="72"/>
    </row>
    <row r="457" spans="5:19" ht="15.75" customHeight="1" x14ac:dyDescent="0.2">
      <c r="E457" s="76"/>
      <c r="I457" s="77"/>
      <c r="K457" s="76"/>
      <c r="L457" s="76"/>
      <c r="O457" s="76"/>
      <c r="P457" s="76"/>
      <c r="Q457" s="76"/>
      <c r="R457" s="76"/>
      <c r="S457" s="72"/>
    </row>
    <row r="458" spans="5:19" ht="15.75" customHeight="1" x14ac:dyDescent="0.2">
      <c r="E458" s="76"/>
      <c r="I458" s="77"/>
      <c r="K458" s="76"/>
      <c r="L458" s="76"/>
      <c r="O458" s="76"/>
      <c r="P458" s="76"/>
      <c r="Q458" s="76"/>
      <c r="R458" s="76"/>
      <c r="S458" s="72"/>
    </row>
    <row r="459" spans="5:19" ht="15.75" customHeight="1" x14ac:dyDescent="0.2">
      <c r="E459" s="76"/>
      <c r="I459" s="77"/>
      <c r="K459" s="76"/>
      <c r="L459" s="76"/>
      <c r="O459" s="76"/>
      <c r="P459" s="76"/>
      <c r="Q459" s="76"/>
      <c r="R459" s="76"/>
      <c r="S459" s="72"/>
    </row>
    <row r="460" spans="5:19" ht="15.75" customHeight="1" x14ac:dyDescent="0.2">
      <c r="E460" s="76"/>
      <c r="I460" s="77"/>
      <c r="K460" s="76"/>
      <c r="L460" s="76"/>
      <c r="O460" s="76"/>
      <c r="P460" s="76"/>
      <c r="Q460" s="76"/>
      <c r="R460" s="76"/>
      <c r="S460" s="72"/>
    </row>
    <row r="461" spans="5:19" ht="15.75" customHeight="1" x14ac:dyDescent="0.2">
      <c r="E461" s="76"/>
      <c r="I461" s="77"/>
      <c r="K461" s="76"/>
      <c r="L461" s="76"/>
      <c r="O461" s="76"/>
      <c r="P461" s="76"/>
      <c r="Q461" s="76"/>
      <c r="R461" s="76"/>
      <c r="S461" s="72"/>
    </row>
    <row r="462" spans="5:19" ht="15.75" customHeight="1" x14ac:dyDescent="0.2">
      <c r="E462" s="76"/>
      <c r="I462" s="77"/>
      <c r="K462" s="76"/>
      <c r="L462" s="76"/>
      <c r="O462" s="76"/>
      <c r="P462" s="76"/>
      <c r="Q462" s="76"/>
      <c r="R462" s="76"/>
      <c r="S462" s="72"/>
    </row>
    <row r="463" spans="5:19" ht="15.75" customHeight="1" x14ac:dyDescent="0.2">
      <c r="E463" s="76"/>
      <c r="I463" s="77"/>
      <c r="K463" s="76"/>
      <c r="L463" s="76"/>
      <c r="O463" s="76"/>
      <c r="P463" s="76"/>
      <c r="Q463" s="76"/>
      <c r="R463" s="76"/>
      <c r="S463" s="72"/>
    </row>
    <row r="464" spans="5:19" ht="15.75" customHeight="1" x14ac:dyDescent="0.2">
      <c r="E464" s="76"/>
      <c r="I464" s="77"/>
      <c r="K464" s="76"/>
      <c r="L464" s="76"/>
      <c r="O464" s="76"/>
      <c r="P464" s="76"/>
      <c r="Q464" s="76"/>
      <c r="R464" s="76"/>
      <c r="S464" s="72"/>
    </row>
    <row r="465" spans="5:19" ht="15.75" customHeight="1" x14ac:dyDescent="0.2">
      <c r="E465" s="76"/>
      <c r="I465" s="77"/>
      <c r="K465" s="76"/>
      <c r="L465" s="76"/>
      <c r="O465" s="76"/>
      <c r="P465" s="76"/>
      <c r="Q465" s="76"/>
      <c r="R465" s="76"/>
      <c r="S465" s="72"/>
    </row>
    <row r="466" spans="5:19" ht="15.75" customHeight="1" x14ac:dyDescent="0.2">
      <c r="E466" s="76"/>
      <c r="I466" s="77"/>
      <c r="K466" s="76"/>
      <c r="L466" s="76"/>
      <c r="O466" s="76"/>
      <c r="P466" s="76"/>
      <c r="Q466" s="76"/>
      <c r="R466" s="76"/>
      <c r="S466" s="72"/>
    </row>
    <row r="467" spans="5:19" ht="15.75" customHeight="1" x14ac:dyDescent="0.2">
      <c r="E467" s="76"/>
      <c r="I467" s="77"/>
      <c r="K467" s="76"/>
      <c r="L467" s="76"/>
      <c r="O467" s="76"/>
      <c r="P467" s="76"/>
      <c r="Q467" s="76"/>
      <c r="R467" s="76"/>
      <c r="S467" s="72"/>
    </row>
    <row r="468" spans="5:19" ht="15.75" customHeight="1" x14ac:dyDescent="0.2">
      <c r="E468" s="76"/>
      <c r="I468" s="77"/>
      <c r="K468" s="76"/>
      <c r="L468" s="76"/>
      <c r="O468" s="76"/>
      <c r="P468" s="76"/>
      <c r="Q468" s="76"/>
      <c r="R468" s="76"/>
      <c r="S468" s="72"/>
    </row>
    <row r="469" spans="5:19" ht="15.75" customHeight="1" x14ac:dyDescent="0.2">
      <c r="E469" s="76"/>
      <c r="I469" s="77"/>
      <c r="K469" s="76"/>
      <c r="L469" s="76"/>
      <c r="O469" s="76"/>
      <c r="P469" s="76"/>
      <c r="Q469" s="76"/>
      <c r="R469" s="76"/>
      <c r="S469" s="72"/>
    </row>
    <row r="470" spans="5:19" ht="15.75" customHeight="1" x14ac:dyDescent="0.2">
      <c r="E470" s="76"/>
      <c r="I470" s="77"/>
      <c r="K470" s="76"/>
      <c r="L470" s="76"/>
      <c r="O470" s="76"/>
      <c r="P470" s="76"/>
      <c r="Q470" s="76"/>
      <c r="R470" s="76"/>
      <c r="S470" s="72"/>
    </row>
    <row r="471" spans="5:19" ht="15.75" customHeight="1" x14ac:dyDescent="0.2">
      <c r="E471" s="76"/>
      <c r="I471" s="77"/>
      <c r="K471" s="76"/>
      <c r="L471" s="76"/>
      <c r="O471" s="76"/>
      <c r="P471" s="76"/>
      <c r="Q471" s="76"/>
      <c r="R471" s="76"/>
      <c r="S471" s="72"/>
    </row>
    <row r="472" spans="5:19" ht="15.75" customHeight="1" x14ac:dyDescent="0.2">
      <c r="E472" s="76"/>
      <c r="I472" s="77"/>
      <c r="K472" s="76"/>
      <c r="L472" s="76"/>
      <c r="O472" s="76"/>
      <c r="P472" s="76"/>
      <c r="Q472" s="76"/>
      <c r="R472" s="76"/>
      <c r="S472" s="72"/>
    </row>
    <row r="473" spans="5:19" ht="15.75" customHeight="1" x14ac:dyDescent="0.2">
      <c r="E473" s="76"/>
      <c r="I473" s="77"/>
      <c r="K473" s="76"/>
      <c r="L473" s="76"/>
      <c r="O473" s="76"/>
      <c r="P473" s="76"/>
      <c r="Q473" s="76"/>
      <c r="R473" s="76"/>
      <c r="S473" s="72"/>
    </row>
    <row r="474" spans="5:19" ht="15.75" customHeight="1" x14ac:dyDescent="0.2">
      <c r="E474" s="76"/>
      <c r="I474" s="77"/>
      <c r="K474" s="76"/>
      <c r="L474" s="76"/>
      <c r="O474" s="76"/>
      <c r="P474" s="76"/>
      <c r="Q474" s="76"/>
      <c r="R474" s="76"/>
      <c r="S474" s="72"/>
    </row>
    <row r="475" spans="5:19" ht="15.75" customHeight="1" x14ac:dyDescent="0.2">
      <c r="E475" s="76"/>
      <c r="I475" s="77"/>
      <c r="K475" s="76"/>
      <c r="L475" s="76"/>
      <c r="O475" s="76"/>
      <c r="P475" s="76"/>
      <c r="Q475" s="76"/>
      <c r="R475" s="76"/>
      <c r="S475" s="72"/>
    </row>
    <row r="476" spans="5:19" ht="15.75" customHeight="1" x14ac:dyDescent="0.2">
      <c r="E476" s="76"/>
      <c r="I476" s="77"/>
      <c r="K476" s="76"/>
      <c r="L476" s="76"/>
      <c r="O476" s="76"/>
      <c r="P476" s="76"/>
      <c r="Q476" s="76"/>
      <c r="R476" s="76"/>
      <c r="S476" s="72"/>
    </row>
    <row r="477" spans="5:19" ht="15.75" customHeight="1" x14ac:dyDescent="0.2">
      <c r="E477" s="76"/>
      <c r="I477" s="77"/>
      <c r="K477" s="76"/>
      <c r="L477" s="76"/>
      <c r="O477" s="76"/>
      <c r="P477" s="76"/>
      <c r="Q477" s="76"/>
      <c r="R477" s="76"/>
      <c r="S477" s="72"/>
    </row>
    <row r="478" spans="5:19" ht="15.75" customHeight="1" x14ac:dyDescent="0.2">
      <c r="E478" s="76"/>
      <c r="I478" s="77"/>
      <c r="K478" s="76"/>
      <c r="L478" s="76"/>
      <c r="O478" s="76"/>
      <c r="P478" s="76"/>
      <c r="Q478" s="76"/>
      <c r="R478" s="76"/>
      <c r="S478" s="72"/>
    </row>
    <row r="479" spans="5:19" ht="15.75" customHeight="1" x14ac:dyDescent="0.2">
      <c r="E479" s="76"/>
      <c r="I479" s="77"/>
      <c r="K479" s="76"/>
      <c r="L479" s="76"/>
      <c r="O479" s="76"/>
      <c r="P479" s="76"/>
      <c r="Q479" s="76"/>
      <c r="R479" s="76"/>
      <c r="S479" s="72"/>
    </row>
    <row r="480" spans="5:19" ht="15.75" customHeight="1" x14ac:dyDescent="0.2">
      <c r="E480" s="76"/>
      <c r="I480" s="77"/>
      <c r="K480" s="76"/>
      <c r="L480" s="76"/>
      <c r="O480" s="76"/>
      <c r="P480" s="76"/>
      <c r="Q480" s="76"/>
      <c r="R480" s="76"/>
      <c r="S480" s="72"/>
    </row>
    <row r="481" spans="5:19" ht="15.75" customHeight="1" x14ac:dyDescent="0.2">
      <c r="E481" s="76"/>
      <c r="I481" s="77"/>
      <c r="K481" s="76"/>
      <c r="L481" s="76"/>
      <c r="O481" s="76"/>
      <c r="P481" s="76"/>
      <c r="Q481" s="76"/>
      <c r="R481" s="76"/>
      <c r="S481" s="72"/>
    </row>
    <row r="482" spans="5:19" ht="15.75" customHeight="1" x14ac:dyDescent="0.2">
      <c r="E482" s="76"/>
      <c r="I482" s="77"/>
      <c r="K482" s="76"/>
      <c r="L482" s="76"/>
      <c r="O482" s="76"/>
      <c r="P482" s="76"/>
      <c r="Q482" s="76"/>
      <c r="R482" s="76"/>
      <c r="S482" s="72"/>
    </row>
    <row r="483" spans="5:19" ht="15.75" customHeight="1" x14ac:dyDescent="0.2">
      <c r="E483" s="76"/>
      <c r="I483" s="77"/>
      <c r="K483" s="76"/>
      <c r="L483" s="76"/>
      <c r="O483" s="76"/>
      <c r="P483" s="76"/>
      <c r="Q483" s="76"/>
      <c r="R483" s="76"/>
      <c r="S483" s="72"/>
    </row>
    <row r="484" spans="5:19" ht="15.75" customHeight="1" x14ac:dyDescent="0.2">
      <c r="E484" s="76"/>
      <c r="I484" s="77"/>
      <c r="K484" s="76"/>
      <c r="L484" s="76"/>
      <c r="O484" s="76"/>
      <c r="P484" s="76"/>
      <c r="Q484" s="76"/>
      <c r="R484" s="76"/>
      <c r="S484" s="72"/>
    </row>
    <row r="485" spans="5:19" ht="15.75" customHeight="1" x14ac:dyDescent="0.2">
      <c r="E485" s="76"/>
      <c r="I485" s="77"/>
      <c r="K485" s="76"/>
      <c r="L485" s="76"/>
      <c r="O485" s="76"/>
      <c r="P485" s="76"/>
      <c r="Q485" s="76"/>
      <c r="R485" s="76"/>
      <c r="S485" s="72"/>
    </row>
    <row r="486" spans="5:19" ht="15.75" customHeight="1" x14ac:dyDescent="0.2">
      <c r="E486" s="76"/>
      <c r="I486" s="77"/>
      <c r="K486" s="76"/>
      <c r="L486" s="76"/>
      <c r="O486" s="76"/>
      <c r="P486" s="76"/>
      <c r="Q486" s="76"/>
      <c r="R486" s="76"/>
      <c r="S486" s="72"/>
    </row>
    <row r="487" spans="5:19" ht="15.75" customHeight="1" x14ac:dyDescent="0.2">
      <c r="E487" s="76"/>
      <c r="I487" s="77"/>
      <c r="K487" s="76"/>
      <c r="L487" s="76"/>
      <c r="O487" s="76"/>
      <c r="P487" s="76"/>
      <c r="Q487" s="76"/>
      <c r="R487" s="76"/>
      <c r="S487" s="72"/>
    </row>
    <row r="488" spans="5:19" ht="15.75" customHeight="1" x14ac:dyDescent="0.2">
      <c r="E488" s="76"/>
      <c r="I488" s="77"/>
      <c r="K488" s="76"/>
      <c r="L488" s="76"/>
      <c r="O488" s="76"/>
      <c r="P488" s="76"/>
      <c r="Q488" s="76"/>
      <c r="R488" s="76"/>
      <c r="S488" s="72"/>
    </row>
    <row r="489" spans="5:19" ht="15.75" customHeight="1" x14ac:dyDescent="0.2">
      <c r="E489" s="76"/>
      <c r="I489" s="77"/>
      <c r="K489" s="76"/>
      <c r="L489" s="76"/>
      <c r="O489" s="76"/>
      <c r="P489" s="76"/>
      <c r="Q489" s="76"/>
      <c r="R489" s="76"/>
      <c r="S489" s="72"/>
    </row>
    <row r="490" spans="5:19" ht="15.75" customHeight="1" x14ac:dyDescent="0.2">
      <c r="E490" s="76"/>
      <c r="I490" s="77"/>
      <c r="K490" s="76"/>
      <c r="L490" s="76"/>
      <c r="O490" s="76"/>
      <c r="P490" s="76"/>
      <c r="Q490" s="76"/>
      <c r="R490" s="76"/>
      <c r="S490" s="72"/>
    </row>
    <row r="491" spans="5:19" ht="15.75" customHeight="1" x14ac:dyDescent="0.2">
      <c r="E491" s="76"/>
      <c r="I491" s="77"/>
      <c r="K491" s="76"/>
      <c r="L491" s="76"/>
      <c r="O491" s="76"/>
      <c r="P491" s="76"/>
      <c r="Q491" s="76"/>
      <c r="R491" s="76"/>
      <c r="S491" s="72"/>
    </row>
    <row r="492" spans="5:19" ht="15.75" customHeight="1" x14ac:dyDescent="0.2">
      <c r="E492" s="76"/>
      <c r="I492" s="77"/>
      <c r="K492" s="76"/>
      <c r="L492" s="76"/>
      <c r="O492" s="76"/>
      <c r="P492" s="76"/>
      <c r="Q492" s="76"/>
      <c r="R492" s="76"/>
      <c r="S492" s="72"/>
    </row>
    <row r="493" spans="5:19" ht="15.75" customHeight="1" x14ac:dyDescent="0.2">
      <c r="E493" s="76"/>
      <c r="I493" s="77"/>
      <c r="K493" s="76"/>
      <c r="L493" s="76"/>
      <c r="O493" s="76"/>
      <c r="P493" s="76"/>
      <c r="Q493" s="76"/>
      <c r="R493" s="76"/>
      <c r="S493" s="72"/>
    </row>
    <row r="494" spans="5:19" ht="15.75" customHeight="1" x14ac:dyDescent="0.2">
      <c r="E494" s="76"/>
      <c r="I494" s="77"/>
      <c r="K494" s="76"/>
      <c r="L494" s="76"/>
      <c r="O494" s="76"/>
      <c r="P494" s="76"/>
      <c r="Q494" s="76"/>
      <c r="R494" s="76"/>
      <c r="S494" s="72"/>
    </row>
    <row r="495" spans="5:19" ht="15.75" customHeight="1" x14ac:dyDescent="0.2">
      <c r="E495" s="76"/>
      <c r="I495" s="77"/>
      <c r="K495" s="76"/>
      <c r="L495" s="76"/>
      <c r="O495" s="76"/>
      <c r="P495" s="76"/>
      <c r="Q495" s="76"/>
      <c r="R495" s="76"/>
      <c r="S495" s="72"/>
    </row>
    <row r="496" spans="5:19" ht="15.75" customHeight="1" x14ac:dyDescent="0.2">
      <c r="E496" s="76"/>
      <c r="I496" s="77"/>
      <c r="K496" s="76"/>
      <c r="L496" s="76"/>
      <c r="O496" s="76"/>
      <c r="P496" s="76"/>
      <c r="Q496" s="76"/>
      <c r="R496" s="76"/>
      <c r="S496" s="72"/>
    </row>
    <row r="497" spans="5:19" ht="15.75" customHeight="1" x14ac:dyDescent="0.2">
      <c r="E497" s="76"/>
      <c r="I497" s="77"/>
      <c r="K497" s="76"/>
      <c r="L497" s="76"/>
      <c r="O497" s="76"/>
      <c r="P497" s="76"/>
      <c r="Q497" s="76"/>
      <c r="R497" s="76"/>
      <c r="S497" s="72"/>
    </row>
    <row r="498" spans="5:19" ht="15.75" customHeight="1" x14ac:dyDescent="0.2">
      <c r="E498" s="76"/>
      <c r="I498" s="77"/>
      <c r="K498" s="76"/>
      <c r="L498" s="76"/>
      <c r="O498" s="76"/>
      <c r="P498" s="76"/>
      <c r="Q498" s="76"/>
      <c r="R498" s="76"/>
      <c r="S498" s="72"/>
    </row>
    <row r="499" spans="5:19" ht="15.75" customHeight="1" x14ac:dyDescent="0.2">
      <c r="E499" s="76"/>
      <c r="I499" s="77"/>
      <c r="K499" s="76"/>
      <c r="L499" s="76"/>
      <c r="O499" s="76"/>
      <c r="P499" s="76"/>
      <c r="Q499" s="76"/>
      <c r="R499" s="76"/>
      <c r="S499" s="72"/>
    </row>
    <row r="500" spans="5:19" ht="15.75" customHeight="1" x14ac:dyDescent="0.2">
      <c r="E500" s="76"/>
      <c r="I500" s="77"/>
      <c r="K500" s="76"/>
      <c r="L500" s="76"/>
      <c r="O500" s="76"/>
      <c r="P500" s="76"/>
      <c r="Q500" s="76"/>
      <c r="R500" s="76"/>
      <c r="S500" s="72"/>
    </row>
    <row r="501" spans="5:19" ht="15.75" customHeight="1" x14ac:dyDescent="0.2">
      <c r="E501" s="76"/>
      <c r="I501" s="77"/>
      <c r="K501" s="76"/>
      <c r="L501" s="76"/>
      <c r="O501" s="76"/>
      <c r="P501" s="76"/>
      <c r="Q501" s="76"/>
      <c r="R501" s="76"/>
      <c r="S501" s="72"/>
    </row>
    <row r="502" spans="5:19" ht="15.75" customHeight="1" x14ac:dyDescent="0.2">
      <c r="E502" s="76"/>
      <c r="I502" s="77"/>
      <c r="K502" s="76"/>
      <c r="L502" s="76"/>
      <c r="O502" s="76"/>
      <c r="P502" s="76"/>
      <c r="Q502" s="76"/>
      <c r="R502" s="76"/>
      <c r="S502" s="72"/>
    </row>
    <row r="503" spans="5:19" ht="15.75" customHeight="1" x14ac:dyDescent="0.2">
      <c r="E503" s="76"/>
      <c r="I503" s="77"/>
      <c r="K503" s="76"/>
      <c r="L503" s="76"/>
      <c r="O503" s="76"/>
      <c r="P503" s="76"/>
      <c r="Q503" s="76"/>
      <c r="R503" s="76"/>
      <c r="S503" s="72"/>
    </row>
    <row r="504" spans="5:19" ht="15.75" customHeight="1" x14ac:dyDescent="0.2">
      <c r="E504" s="76"/>
      <c r="I504" s="77"/>
      <c r="K504" s="76"/>
      <c r="L504" s="76"/>
      <c r="O504" s="76"/>
      <c r="P504" s="76"/>
      <c r="Q504" s="76"/>
      <c r="R504" s="76"/>
      <c r="S504" s="72"/>
    </row>
    <row r="505" spans="5:19" ht="15.75" customHeight="1" x14ac:dyDescent="0.2">
      <c r="E505" s="76"/>
      <c r="I505" s="77"/>
      <c r="K505" s="76"/>
      <c r="L505" s="76"/>
      <c r="O505" s="76"/>
      <c r="P505" s="76"/>
      <c r="Q505" s="76"/>
      <c r="R505" s="76"/>
      <c r="S505" s="72"/>
    </row>
    <row r="506" spans="5:19" ht="15.75" customHeight="1" x14ac:dyDescent="0.2">
      <c r="E506" s="76"/>
      <c r="I506" s="77"/>
      <c r="K506" s="76"/>
      <c r="L506" s="76"/>
      <c r="O506" s="76"/>
      <c r="P506" s="76"/>
      <c r="Q506" s="76"/>
      <c r="R506" s="76"/>
      <c r="S506" s="72"/>
    </row>
    <row r="507" spans="5:19" ht="15.75" customHeight="1" x14ac:dyDescent="0.2">
      <c r="E507" s="76"/>
      <c r="I507" s="77"/>
      <c r="K507" s="76"/>
      <c r="L507" s="76"/>
      <c r="O507" s="76"/>
      <c r="P507" s="76"/>
      <c r="Q507" s="76"/>
      <c r="R507" s="76"/>
      <c r="S507" s="72"/>
    </row>
    <row r="508" spans="5:19" ht="15.75" customHeight="1" x14ac:dyDescent="0.2">
      <c r="E508" s="76"/>
      <c r="I508" s="77"/>
      <c r="K508" s="76"/>
      <c r="L508" s="76"/>
      <c r="O508" s="76"/>
      <c r="P508" s="76"/>
      <c r="Q508" s="76"/>
      <c r="R508" s="76"/>
      <c r="S508" s="72"/>
    </row>
    <row r="509" spans="5:19" ht="15.75" customHeight="1" x14ac:dyDescent="0.2">
      <c r="E509" s="76"/>
      <c r="I509" s="77"/>
      <c r="K509" s="76"/>
      <c r="L509" s="76"/>
      <c r="O509" s="76"/>
      <c r="P509" s="76"/>
      <c r="Q509" s="76"/>
      <c r="R509" s="76"/>
      <c r="S509" s="72"/>
    </row>
    <row r="510" spans="5:19" ht="15.75" customHeight="1" x14ac:dyDescent="0.2">
      <c r="E510" s="76"/>
      <c r="I510" s="77"/>
      <c r="K510" s="76"/>
      <c r="L510" s="76"/>
      <c r="O510" s="76"/>
      <c r="P510" s="76"/>
      <c r="Q510" s="76"/>
      <c r="R510" s="76"/>
      <c r="S510" s="72"/>
    </row>
    <row r="511" spans="5:19" ht="15.75" customHeight="1" x14ac:dyDescent="0.2">
      <c r="E511" s="76"/>
      <c r="I511" s="77"/>
      <c r="K511" s="76"/>
      <c r="L511" s="76"/>
      <c r="O511" s="76"/>
      <c r="P511" s="76"/>
      <c r="Q511" s="76"/>
      <c r="R511" s="76"/>
      <c r="S511" s="72"/>
    </row>
    <row r="512" spans="5:19" ht="15.75" customHeight="1" x14ac:dyDescent="0.2">
      <c r="E512" s="76"/>
      <c r="I512" s="77"/>
      <c r="K512" s="76"/>
      <c r="L512" s="76"/>
      <c r="O512" s="76"/>
      <c r="P512" s="76"/>
      <c r="Q512" s="76"/>
      <c r="R512" s="76"/>
      <c r="S512" s="72"/>
    </row>
    <row r="513" spans="5:19" ht="15.75" customHeight="1" x14ac:dyDescent="0.2">
      <c r="E513" s="76"/>
      <c r="I513" s="77"/>
      <c r="K513" s="76"/>
      <c r="L513" s="76"/>
      <c r="O513" s="76"/>
      <c r="P513" s="76"/>
      <c r="Q513" s="76"/>
      <c r="R513" s="76"/>
      <c r="S513" s="72"/>
    </row>
    <row r="514" spans="5:19" ht="15.75" customHeight="1" x14ac:dyDescent="0.2">
      <c r="E514" s="76"/>
      <c r="I514" s="77"/>
      <c r="K514" s="76"/>
      <c r="L514" s="76"/>
      <c r="O514" s="76"/>
      <c r="P514" s="76"/>
      <c r="Q514" s="76"/>
      <c r="R514" s="76"/>
      <c r="S514" s="72"/>
    </row>
    <row r="515" spans="5:19" ht="15.75" customHeight="1" x14ac:dyDescent="0.2">
      <c r="E515" s="76"/>
      <c r="I515" s="77"/>
      <c r="K515" s="76"/>
      <c r="L515" s="76"/>
      <c r="O515" s="76"/>
      <c r="P515" s="76"/>
      <c r="Q515" s="76"/>
      <c r="R515" s="76"/>
      <c r="S515" s="72"/>
    </row>
    <row r="516" spans="5:19" ht="15.75" customHeight="1" x14ac:dyDescent="0.2">
      <c r="E516" s="76"/>
      <c r="I516" s="77"/>
      <c r="K516" s="76"/>
      <c r="L516" s="76"/>
      <c r="O516" s="76"/>
      <c r="P516" s="76"/>
      <c r="Q516" s="76"/>
      <c r="R516" s="76"/>
      <c r="S516" s="72"/>
    </row>
    <row r="517" spans="5:19" ht="15.75" customHeight="1" x14ac:dyDescent="0.2">
      <c r="E517" s="76"/>
      <c r="I517" s="77"/>
      <c r="K517" s="76"/>
      <c r="L517" s="76"/>
      <c r="O517" s="76"/>
      <c r="P517" s="76"/>
      <c r="Q517" s="76"/>
      <c r="R517" s="76"/>
      <c r="S517" s="72"/>
    </row>
    <row r="518" spans="5:19" ht="15.75" customHeight="1" x14ac:dyDescent="0.2">
      <c r="E518" s="76"/>
      <c r="I518" s="77"/>
      <c r="K518" s="76"/>
      <c r="L518" s="76"/>
      <c r="O518" s="76"/>
      <c r="P518" s="76"/>
      <c r="Q518" s="76"/>
      <c r="R518" s="76"/>
      <c r="S518" s="72"/>
    </row>
    <row r="519" spans="5:19" ht="15.75" customHeight="1" x14ac:dyDescent="0.2">
      <c r="E519" s="76"/>
      <c r="I519" s="77"/>
      <c r="K519" s="76"/>
      <c r="L519" s="76"/>
      <c r="O519" s="76"/>
      <c r="P519" s="76"/>
      <c r="Q519" s="76"/>
      <c r="R519" s="76"/>
      <c r="S519" s="72"/>
    </row>
    <row r="520" spans="5:19" ht="15.75" customHeight="1" x14ac:dyDescent="0.2">
      <c r="E520" s="76"/>
      <c r="I520" s="77"/>
      <c r="K520" s="76"/>
      <c r="L520" s="76"/>
      <c r="O520" s="76"/>
      <c r="P520" s="76"/>
      <c r="Q520" s="76"/>
      <c r="R520" s="76"/>
      <c r="S520" s="72"/>
    </row>
    <row r="521" spans="5:19" ht="15.75" customHeight="1" x14ac:dyDescent="0.2">
      <c r="E521" s="76"/>
      <c r="I521" s="77"/>
      <c r="K521" s="76"/>
      <c r="L521" s="76"/>
      <c r="O521" s="76"/>
      <c r="P521" s="76"/>
      <c r="Q521" s="76"/>
      <c r="R521" s="76"/>
      <c r="S521" s="72"/>
    </row>
    <row r="522" spans="5:19" ht="15.75" customHeight="1" x14ac:dyDescent="0.2">
      <c r="E522" s="76"/>
      <c r="I522" s="77"/>
      <c r="K522" s="76"/>
      <c r="L522" s="76"/>
      <c r="O522" s="76"/>
      <c r="P522" s="76"/>
      <c r="Q522" s="76"/>
      <c r="R522" s="76"/>
      <c r="S522" s="72"/>
    </row>
    <row r="523" spans="5:19" ht="15.75" customHeight="1" x14ac:dyDescent="0.2">
      <c r="E523" s="76"/>
      <c r="I523" s="77"/>
      <c r="K523" s="76"/>
      <c r="L523" s="76"/>
      <c r="O523" s="76"/>
      <c r="P523" s="76"/>
      <c r="Q523" s="76"/>
      <c r="R523" s="76"/>
      <c r="S523" s="72"/>
    </row>
    <row r="524" spans="5:19" ht="15.75" customHeight="1" x14ac:dyDescent="0.2">
      <c r="E524" s="76"/>
      <c r="I524" s="77"/>
      <c r="K524" s="76"/>
      <c r="L524" s="76"/>
      <c r="O524" s="76"/>
      <c r="P524" s="76"/>
      <c r="Q524" s="76"/>
      <c r="R524" s="76"/>
      <c r="S524" s="72"/>
    </row>
    <row r="525" spans="5:19" ht="15.75" customHeight="1" x14ac:dyDescent="0.2">
      <c r="E525" s="76"/>
      <c r="I525" s="77"/>
      <c r="K525" s="76"/>
      <c r="L525" s="76"/>
      <c r="O525" s="76"/>
      <c r="P525" s="76"/>
      <c r="Q525" s="76"/>
      <c r="R525" s="76"/>
      <c r="S525" s="72"/>
    </row>
    <row r="526" spans="5:19" ht="15.75" customHeight="1" x14ac:dyDescent="0.2">
      <c r="E526" s="76"/>
      <c r="I526" s="77"/>
      <c r="K526" s="76"/>
      <c r="L526" s="76"/>
      <c r="O526" s="76"/>
      <c r="P526" s="76"/>
      <c r="Q526" s="76"/>
      <c r="R526" s="76"/>
      <c r="S526" s="72"/>
    </row>
    <row r="527" spans="5:19" ht="15.75" customHeight="1" x14ac:dyDescent="0.2">
      <c r="E527" s="76"/>
      <c r="I527" s="77"/>
      <c r="K527" s="76"/>
      <c r="L527" s="76"/>
      <c r="O527" s="76"/>
      <c r="P527" s="76"/>
      <c r="Q527" s="76"/>
      <c r="R527" s="76"/>
      <c r="S527" s="72"/>
    </row>
    <row r="528" spans="5:19" ht="15.75" customHeight="1" x14ac:dyDescent="0.2">
      <c r="E528" s="76"/>
      <c r="I528" s="77"/>
      <c r="K528" s="76"/>
      <c r="L528" s="76"/>
      <c r="O528" s="76"/>
      <c r="P528" s="76"/>
      <c r="Q528" s="76"/>
      <c r="R528" s="76"/>
      <c r="S528" s="72"/>
    </row>
    <row r="529" spans="5:19" ht="15.75" customHeight="1" x14ac:dyDescent="0.2">
      <c r="E529" s="76"/>
      <c r="I529" s="77"/>
      <c r="K529" s="76"/>
      <c r="L529" s="76"/>
      <c r="O529" s="76"/>
      <c r="P529" s="76"/>
      <c r="Q529" s="76"/>
      <c r="R529" s="76"/>
      <c r="S529" s="72"/>
    </row>
    <row r="530" spans="5:19" ht="15.75" customHeight="1" x14ac:dyDescent="0.2">
      <c r="E530" s="76"/>
      <c r="I530" s="77"/>
      <c r="K530" s="76"/>
      <c r="L530" s="76"/>
      <c r="O530" s="76"/>
      <c r="P530" s="76"/>
      <c r="Q530" s="76"/>
      <c r="R530" s="76"/>
      <c r="S530" s="72"/>
    </row>
    <row r="531" spans="5:19" ht="15.75" customHeight="1" x14ac:dyDescent="0.2">
      <c r="E531" s="76"/>
      <c r="I531" s="77"/>
      <c r="K531" s="76"/>
      <c r="L531" s="76"/>
      <c r="O531" s="76"/>
      <c r="P531" s="76"/>
      <c r="Q531" s="76"/>
      <c r="R531" s="76"/>
      <c r="S531" s="72"/>
    </row>
    <row r="532" spans="5:19" ht="15.75" customHeight="1" x14ac:dyDescent="0.2">
      <c r="E532" s="76"/>
      <c r="I532" s="77"/>
      <c r="K532" s="76"/>
      <c r="L532" s="76"/>
      <c r="O532" s="76"/>
      <c r="P532" s="76"/>
      <c r="Q532" s="76"/>
      <c r="R532" s="76"/>
      <c r="S532" s="72"/>
    </row>
    <row r="533" spans="5:19" ht="15.75" customHeight="1" x14ac:dyDescent="0.2">
      <c r="E533" s="76"/>
      <c r="I533" s="77"/>
      <c r="K533" s="76"/>
      <c r="L533" s="76"/>
      <c r="O533" s="76"/>
      <c r="P533" s="76"/>
      <c r="Q533" s="76"/>
      <c r="R533" s="76"/>
      <c r="S533" s="72"/>
    </row>
    <row r="534" spans="5:19" ht="15.75" customHeight="1" x14ac:dyDescent="0.2">
      <c r="E534" s="76"/>
      <c r="I534" s="77"/>
      <c r="K534" s="76"/>
      <c r="L534" s="76"/>
      <c r="O534" s="76"/>
      <c r="P534" s="76"/>
      <c r="Q534" s="76"/>
      <c r="R534" s="76"/>
      <c r="S534" s="72"/>
    </row>
    <row r="535" spans="5:19" ht="15.75" customHeight="1" x14ac:dyDescent="0.2">
      <c r="E535" s="76"/>
      <c r="I535" s="77"/>
      <c r="K535" s="76"/>
      <c r="L535" s="76"/>
      <c r="O535" s="76"/>
      <c r="P535" s="76"/>
      <c r="Q535" s="76"/>
      <c r="R535" s="76"/>
      <c r="S535" s="72"/>
    </row>
    <row r="536" spans="5:19" ht="15.75" customHeight="1" x14ac:dyDescent="0.2">
      <c r="E536" s="76"/>
      <c r="I536" s="77"/>
      <c r="K536" s="76"/>
      <c r="L536" s="76"/>
      <c r="O536" s="76"/>
      <c r="P536" s="76"/>
      <c r="Q536" s="76"/>
      <c r="R536" s="76"/>
      <c r="S536" s="72"/>
    </row>
    <row r="537" spans="5:19" ht="15.75" customHeight="1" x14ac:dyDescent="0.2">
      <c r="E537" s="76"/>
      <c r="I537" s="77"/>
      <c r="K537" s="76"/>
      <c r="L537" s="76"/>
      <c r="O537" s="76"/>
      <c r="P537" s="76"/>
      <c r="Q537" s="76"/>
      <c r="R537" s="76"/>
      <c r="S537" s="72"/>
    </row>
    <row r="538" spans="5:19" ht="15.75" customHeight="1" x14ac:dyDescent="0.2">
      <c r="E538" s="76"/>
      <c r="I538" s="77"/>
      <c r="K538" s="76"/>
      <c r="L538" s="76"/>
      <c r="O538" s="76"/>
      <c r="P538" s="76"/>
      <c r="Q538" s="76"/>
      <c r="R538" s="76"/>
      <c r="S538" s="72"/>
    </row>
    <row r="539" spans="5:19" ht="15.75" customHeight="1" x14ac:dyDescent="0.2">
      <c r="E539" s="76"/>
      <c r="I539" s="77"/>
      <c r="K539" s="76"/>
      <c r="L539" s="76"/>
      <c r="O539" s="76"/>
      <c r="P539" s="76"/>
      <c r="Q539" s="76"/>
      <c r="R539" s="76"/>
      <c r="S539" s="72"/>
    </row>
    <row r="540" spans="5:19" ht="15.75" customHeight="1" x14ac:dyDescent="0.2">
      <c r="E540" s="76"/>
      <c r="I540" s="77"/>
      <c r="K540" s="76"/>
      <c r="L540" s="76"/>
      <c r="O540" s="76"/>
      <c r="P540" s="76"/>
      <c r="Q540" s="76"/>
      <c r="R540" s="76"/>
      <c r="S540" s="72"/>
    </row>
    <row r="541" spans="5:19" ht="15.75" customHeight="1" x14ac:dyDescent="0.2">
      <c r="E541" s="76"/>
      <c r="I541" s="77"/>
      <c r="K541" s="76"/>
      <c r="L541" s="76"/>
      <c r="O541" s="76"/>
      <c r="P541" s="76"/>
      <c r="Q541" s="76"/>
      <c r="R541" s="76"/>
      <c r="S541" s="72"/>
    </row>
    <row r="542" spans="5:19" ht="15.75" customHeight="1" x14ac:dyDescent="0.2">
      <c r="E542" s="76"/>
      <c r="I542" s="77"/>
      <c r="K542" s="76"/>
      <c r="L542" s="76"/>
      <c r="O542" s="76"/>
      <c r="P542" s="76"/>
      <c r="Q542" s="76"/>
      <c r="R542" s="76"/>
      <c r="S542" s="72"/>
    </row>
    <row r="543" spans="5:19" ht="15.75" customHeight="1" x14ac:dyDescent="0.2">
      <c r="E543" s="76"/>
      <c r="I543" s="77"/>
      <c r="K543" s="76"/>
      <c r="L543" s="76"/>
      <c r="O543" s="76"/>
      <c r="P543" s="76"/>
      <c r="Q543" s="76"/>
      <c r="R543" s="76"/>
      <c r="S543" s="72"/>
    </row>
    <row r="544" spans="5:19" ht="15.75" customHeight="1" x14ac:dyDescent="0.2">
      <c r="E544" s="76"/>
      <c r="I544" s="77"/>
      <c r="K544" s="76"/>
      <c r="L544" s="76"/>
      <c r="O544" s="76"/>
      <c r="P544" s="76"/>
      <c r="Q544" s="76"/>
      <c r="R544" s="76"/>
      <c r="S544" s="72"/>
    </row>
    <row r="545" spans="5:19" ht="15.75" customHeight="1" x14ac:dyDescent="0.2">
      <c r="E545" s="76"/>
      <c r="I545" s="77"/>
      <c r="K545" s="76"/>
      <c r="L545" s="76"/>
      <c r="O545" s="76"/>
      <c r="P545" s="76"/>
      <c r="Q545" s="76"/>
      <c r="R545" s="76"/>
      <c r="S545" s="72"/>
    </row>
    <row r="546" spans="5:19" ht="15.75" customHeight="1" x14ac:dyDescent="0.2">
      <c r="E546" s="76"/>
      <c r="I546" s="77"/>
      <c r="K546" s="76"/>
      <c r="L546" s="76"/>
      <c r="O546" s="76"/>
      <c r="P546" s="76"/>
      <c r="Q546" s="76"/>
      <c r="R546" s="76"/>
      <c r="S546" s="72"/>
    </row>
    <row r="547" spans="5:19" ht="15.75" customHeight="1" x14ac:dyDescent="0.2">
      <c r="E547" s="76"/>
      <c r="I547" s="77"/>
      <c r="K547" s="76"/>
      <c r="L547" s="76"/>
      <c r="O547" s="76"/>
      <c r="P547" s="76"/>
      <c r="Q547" s="76"/>
      <c r="R547" s="76"/>
      <c r="S547" s="72"/>
    </row>
    <row r="548" spans="5:19" ht="15.75" customHeight="1" x14ac:dyDescent="0.2">
      <c r="E548" s="76"/>
      <c r="I548" s="77"/>
      <c r="K548" s="76"/>
      <c r="L548" s="76"/>
      <c r="O548" s="76"/>
      <c r="P548" s="76"/>
      <c r="Q548" s="76"/>
      <c r="R548" s="76"/>
      <c r="S548" s="72"/>
    </row>
    <row r="549" spans="5:19" ht="15.75" customHeight="1" x14ac:dyDescent="0.2">
      <c r="E549" s="76"/>
      <c r="I549" s="77"/>
      <c r="K549" s="76"/>
      <c r="L549" s="76"/>
      <c r="O549" s="76"/>
      <c r="P549" s="76"/>
      <c r="Q549" s="76"/>
      <c r="R549" s="76"/>
      <c r="S549" s="72"/>
    </row>
    <row r="550" spans="5:19" ht="15.75" customHeight="1" x14ac:dyDescent="0.2">
      <c r="E550" s="76"/>
      <c r="I550" s="77"/>
      <c r="K550" s="76"/>
      <c r="L550" s="76"/>
      <c r="O550" s="76"/>
      <c r="P550" s="76"/>
      <c r="Q550" s="76"/>
      <c r="R550" s="76"/>
      <c r="S550" s="72"/>
    </row>
    <row r="551" spans="5:19" ht="15.75" customHeight="1" x14ac:dyDescent="0.2">
      <c r="E551" s="76"/>
      <c r="I551" s="77"/>
      <c r="K551" s="76"/>
      <c r="L551" s="76"/>
      <c r="O551" s="76"/>
      <c r="P551" s="76"/>
      <c r="Q551" s="76"/>
      <c r="R551" s="76"/>
      <c r="S551" s="72"/>
    </row>
    <row r="552" spans="5:19" ht="15.75" customHeight="1" x14ac:dyDescent="0.2">
      <c r="E552" s="76"/>
      <c r="I552" s="77"/>
      <c r="K552" s="76"/>
      <c r="L552" s="76"/>
      <c r="O552" s="76"/>
      <c r="P552" s="76"/>
      <c r="Q552" s="76"/>
      <c r="R552" s="76"/>
      <c r="S552" s="72"/>
    </row>
    <row r="553" spans="5:19" ht="15.75" customHeight="1" x14ac:dyDescent="0.2">
      <c r="E553" s="76"/>
      <c r="I553" s="77"/>
      <c r="K553" s="76"/>
      <c r="L553" s="76"/>
      <c r="O553" s="76"/>
      <c r="P553" s="76"/>
      <c r="Q553" s="76"/>
      <c r="R553" s="76"/>
      <c r="S553" s="72"/>
    </row>
    <row r="554" spans="5:19" ht="15.75" customHeight="1" x14ac:dyDescent="0.2">
      <c r="E554" s="76"/>
      <c r="I554" s="77"/>
      <c r="K554" s="76"/>
      <c r="L554" s="76"/>
      <c r="O554" s="76"/>
      <c r="P554" s="76"/>
      <c r="Q554" s="76"/>
      <c r="R554" s="76"/>
      <c r="S554" s="72"/>
    </row>
    <row r="555" spans="5:19" ht="15.75" customHeight="1" x14ac:dyDescent="0.2">
      <c r="E555" s="76"/>
      <c r="I555" s="77"/>
      <c r="K555" s="76"/>
      <c r="L555" s="76"/>
      <c r="O555" s="76"/>
      <c r="P555" s="76"/>
      <c r="Q555" s="76"/>
      <c r="R555" s="76"/>
      <c r="S555" s="72"/>
    </row>
    <row r="556" spans="5:19" ht="15.75" customHeight="1" x14ac:dyDescent="0.2">
      <c r="E556" s="76"/>
      <c r="I556" s="77"/>
      <c r="K556" s="76"/>
      <c r="L556" s="76"/>
      <c r="O556" s="76"/>
      <c r="P556" s="76"/>
      <c r="Q556" s="76"/>
      <c r="R556" s="76"/>
      <c r="S556" s="72"/>
    </row>
    <row r="557" spans="5:19" ht="15.75" customHeight="1" x14ac:dyDescent="0.2">
      <c r="E557" s="76"/>
      <c r="I557" s="77"/>
      <c r="K557" s="76"/>
      <c r="L557" s="76"/>
      <c r="O557" s="76"/>
      <c r="P557" s="76"/>
      <c r="Q557" s="76"/>
      <c r="R557" s="76"/>
      <c r="S557" s="72"/>
    </row>
    <row r="558" spans="5:19" ht="15.75" customHeight="1" x14ac:dyDescent="0.2">
      <c r="E558" s="76"/>
      <c r="I558" s="77"/>
      <c r="K558" s="76"/>
      <c r="L558" s="76"/>
      <c r="O558" s="76"/>
      <c r="P558" s="76"/>
      <c r="Q558" s="76"/>
      <c r="R558" s="76"/>
      <c r="S558" s="72"/>
    </row>
    <row r="559" spans="5:19" ht="15.75" customHeight="1" x14ac:dyDescent="0.2">
      <c r="E559" s="76"/>
      <c r="I559" s="77"/>
      <c r="K559" s="76"/>
      <c r="L559" s="76"/>
      <c r="O559" s="76"/>
      <c r="P559" s="76"/>
      <c r="Q559" s="76"/>
      <c r="R559" s="76"/>
      <c r="S559" s="72"/>
    </row>
    <row r="560" spans="5:19" ht="15.75" customHeight="1" x14ac:dyDescent="0.2">
      <c r="E560" s="76"/>
      <c r="I560" s="77"/>
      <c r="K560" s="76"/>
      <c r="L560" s="76"/>
      <c r="O560" s="76"/>
      <c r="P560" s="76"/>
      <c r="Q560" s="76"/>
      <c r="R560" s="76"/>
      <c r="S560" s="72"/>
    </row>
    <row r="561" spans="5:19" ht="15.75" customHeight="1" x14ac:dyDescent="0.2">
      <c r="E561" s="76"/>
      <c r="I561" s="77"/>
      <c r="K561" s="76"/>
      <c r="L561" s="76"/>
      <c r="O561" s="76"/>
      <c r="P561" s="76"/>
      <c r="Q561" s="76"/>
      <c r="R561" s="76"/>
      <c r="S561" s="72"/>
    </row>
    <row r="562" spans="5:19" ht="15.75" customHeight="1" x14ac:dyDescent="0.2">
      <c r="E562" s="76"/>
      <c r="I562" s="77"/>
      <c r="K562" s="76"/>
      <c r="L562" s="76"/>
      <c r="O562" s="76"/>
      <c r="P562" s="76"/>
      <c r="Q562" s="76"/>
      <c r="R562" s="76"/>
      <c r="S562" s="72"/>
    </row>
    <row r="563" spans="5:19" ht="15.75" customHeight="1" x14ac:dyDescent="0.2">
      <c r="E563" s="76"/>
      <c r="I563" s="77"/>
      <c r="K563" s="76"/>
      <c r="L563" s="76"/>
      <c r="O563" s="76"/>
      <c r="P563" s="76"/>
      <c r="Q563" s="76"/>
      <c r="R563" s="76"/>
      <c r="S563" s="72"/>
    </row>
    <row r="564" spans="5:19" ht="15.75" customHeight="1" x14ac:dyDescent="0.2">
      <c r="E564" s="76"/>
      <c r="I564" s="77"/>
      <c r="K564" s="76"/>
      <c r="L564" s="76"/>
      <c r="O564" s="76"/>
      <c r="P564" s="76"/>
      <c r="Q564" s="76"/>
      <c r="R564" s="76"/>
      <c r="S564" s="72"/>
    </row>
    <row r="565" spans="5:19" ht="15.75" customHeight="1" x14ac:dyDescent="0.2">
      <c r="E565" s="76"/>
      <c r="I565" s="77"/>
      <c r="K565" s="76"/>
      <c r="L565" s="76"/>
      <c r="O565" s="76"/>
      <c r="P565" s="76"/>
      <c r="Q565" s="76"/>
      <c r="R565" s="76"/>
      <c r="S565" s="72"/>
    </row>
    <row r="566" spans="5:19" ht="15.75" customHeight="1" x14ac:dyDescent="0.2">
      <c r="E566" s="76"/>
      <c r="I566" s="77"/>
      <c r="K566" s="76"/>
      <c r="L566" s="76"/>
      <c r="O566" s="76"/>
      <c r="P566" s="76"/>
      <c r="Q566" s="76"/>
      <c r="R566" s="76"/>
      <c r="S566" s="72"/>
    </row>
    <row r="567" spans="5:19" ht="15.75" customHeight="1" x14ac:dyDescent="0.2">
      <c r="E567" s="76"/>
      <c r="I567" s="77"/>
      <c r="K567" s="76"/>
      <c r="L567" s="76"/>
      <c r="O567" s="76"/>
      <c r="P567" s="76"/>
      <c r="Q567" s="76"/>
      <c r="R567" s="76"/>
      <c r="S567" s="72"/>
    </row>
    <row r="568" spans="5:19" ht="15.75" customHeight="1" x14ac:dyDescent="0.2">
      <c r="E568" s="76"/>
      <c r="I568" s="77"/>
      <c r="K568" s="76"/>
      <c r="L568" s="76"/>
      <c r="O568" s="76"/>
      <c r="P568" s="76"/>
      <c r="Q568" s="76"/>
      <c r="R568" s="76"/>
      <c r="S568" s="72"/>
    </row>
    <row r="569" spans="5:19" ht="15.75" customHeight="1" x14ac:dyDescent="0.2">
      <c r="E569" s="76"/>
      <c r="I569" s="77"/>
      <c r="K569" s="76"/>
      <c r="L569" s="76"/>
      <c r="O569" s="76"/>
      <c r="P569" s="76"/>
      <c r="Q569" s="76"/>
      <c r="R569" s="76"/>
      <c r="S569" s="72"/>
    </row>
    <row r="570" spans="5:19" ht="15.75" customHeight="1" x14ac:dyDescent="0.2">
      <c r="E570" s="76"/>
      <c r="I570" s="77"/>
      <c r="K570" s="76"/>
      <c r="L570" s="76"/>
      <c r="O570" s="76"/>
      <c r="P570" s="76"/>
      <c r="Q570" s="76"/>
      <c r="R570" s="76"/>
      <c r="S570" s="72"/>
    </row>
    <row r="571" spans="5:19" ht="15.75" customHeight="1" x14ac:dyDescent="0.2">
      <c r="E571" s="76"/>
      <c r="I571" s="77"/>
      <c r="K571" s="76"/>
      <c r="L571" s="76"/>
      <c r="O571" s="76"/>
      <c r="P571" s="76"/>
      <c r="Q571" s="76"/>
      <c r="R571" s="76"/>
      <c r="S571" s="72"/>
    </row>
    <row r="572" spans="5:19" ht="15.75" customHeight="1" x14ac:dyDescent="0.2">
      <c r="E572" s="76"/>
      <c r="I572" s="77"/>
      <c r="K572" s="76"/>
      <c r="L572" s="76"/>
      <c r="O572" s="76"/>
      <c r="P572" s="76"/>
      <c r="Q572" s="76"/>
      <c r="R572" s="76"/>
      <c r="S572" s="72"/>
    </row>
    <row r="573" spans="5:19" ht="15.75" customHeight="1" x14ac:dyDescent="0.2">
      <c r="E573" s="76"/>
      <c r="I573" s="77"/>
      <c r="K573" s="76"/>
      <c r="L573" s="76"/>
      <c r="O573" s="76"/>
      <c r="P573" s="76"/>
      <c r="Q573" s="76"/>
      <c r="R573" s="76"/>
      <c r="S573" s="72"/>
    </row>
    <row r="574" spans="5:19" ht="15.75" customHeight="1" x14ac:dyDescent="0.2">
      <c r="E574" s="76"/>
      <c r="I574" s="77"/>
      <c r="K574" s="76"/>
      <c r="L574" s="76"/>
      <c r="O574" s="76"/>
      <c r="P574" s="76"/>
      <c r="Q574" s="76"/>
      <c r="R574" s="76"/>
      <c r="S574" s="72"/>
    </row>
    <row r="575" spans="5:19" ht="15.75" customHeight="1" x14ac:dyDescent="0.2">
      <c r="E575" s="76"/>
      <c r="I575" s="77"/>
      <c r="K575" s="76"/>
      <c r="L575" s="76"/>
      <c r="O575" s="76"/>
      <c r="P575" s="76"/>
      <c r="Q575" s="76"/>
      <c r="R575" s="76"/>
      <c r="S575" s="72"/>
    </row>
    <row r="576" spans="5:19" ht="15.75" customHeight="1" x14ac:dyDescent="0.2">
      <c r="E576" s="76"/>
      <c r="I576" s="77"/>
      <c r="K576" s="76"/>
      <c r="L576" s="76"/>
      <c r="O576" s="76"/>
      <c r="P576" s="76"/>
      <c r="Q576" s="76"/>
      <c r="R576" s="76"/>
      <c r="S576" s="72"/>
    </row>
    <row r="577" spans="5:19" ht="15.75" customHeight="1" x14ac:dyDescent="0.2">
      <c r="E577" s="76"/>
      <c r="I577" s="77"/>
      <c r="K577" s="76"/>
      <c r="L577" s="76"/>
      <c r="O577" s="76"/>
      <c r="P577" s="76"/>
      <c r="Q577" s="76"/>
      <c r="R577" s="76"/>
      <c r="S577" s="72"/>
    </row>
    <row r="578" spans="5:19" ht="15.75" customHeight="1" x14ac:dyDescent="0.2">
      <c r="E578" s="76"/>
      <c r="I578" s="77"/>
      <c r="K578" s="76"/>
      <c r="L578" s="76"/>
      <c r="O578" s="76"/>
      <c r="P578" s="76"/>
      <c r="Q578" s="76"/>
      <c r="R578" s="76"/>
      <c r="S578" s="72"/>
    </row>
    <row r="579" spans="5:19" ht="15.75" customHeight="1" x14ac:dyDescent="0.2">
      <c r="E579" s="76"/>
      <c r="I579" s="77"/>
      <c r="K579" s="76"/>
      <c r="L579" s="76"/>
      <c r="O579" s="76"/>
      <c r="P579" s="76"/>
      <c r="Q579" s="76"/>
      <c r="R579" s="76"/>
      <c r="S579" s="72"/>
    </row>
    <row r="580" spans="5:19" ht="15.75" customHeight="1" x14ac:dyDescent="0.2">
      <c r="E580" s="76"/>
      <c r="I580" s="77"/>
      <c r="K580" s="76"/>
      <c r="L580" s="76"/>
      <c r="O580" s="76"/>
      <c r="P580" s="76"/>
      <c r="Q580" s="76"/>
      <c r="R580" s="76"/>
      <c r="S580" s="72"/>
    </row>
    <row r="581" spans="5:19" ht="15.75" customHeight="1" x14ac:dyDescent="0.2">
      <c r="E581" s="76"/>
      <c r="I581" s="77"/>
      <c r="K581" s="76"/>
      <c r="L581" s="76"/>
      <c r="O581" s="76"/>
      <c r="P581" s="76"/>
      <c r="Q581" s="76"/>
      <c r="R581" s="76"/>
      <c r="S581" s="72"/>
    </row>
    <row r="582" spans="5:19" ht="15.75" customHeight="1" x14ac:dyDescent="0.2">
      <c r="E582" s="76"/>
      <c r="I582" s="77"/>
      <c r="K582" s="76"/>
      <c r="L582" s="76"/>
      <c r="O582" s="76"/>
      <c r="P582" s="76"/>
      <c r="Q582" s="76"/>
      <c r="R582" s="76"/>
      <c r="S582" s="72"/>
    </row>
    <row r="583" spans="5:19" ht="15.75" customHeight="1" x14ac:dyDescent="0.2">
      <c r="E583" s="76"/>
      <c r="I583" s="77"/>
      <c r="K583" s="76"/>
      <c r="L583" s="76"/>
      <c r="O583" s="76"/>
      <c r="P583" s="76"/>
      <c r="Q583" s="76"/>
      <c r="R583" s="76"/>
      <c r="S583" s="72"/>
    </row>
    <row r="584" spans="5:19" ht="15.75" customHeight="1" x14ac:dyDescent="0.2">
      <c r="E584" s="76"/>
      <c r="I584" s="77"/>
      <c r="K584" s="76"/>
      <c r="L584" s="76"/>
      <c r="O584" s="76"/>
      <c r="P584" s="76"/>
      <c r="Q584" s="76"/>
      <c r="R584" s="76"/>
      <c r="S584" s="72"/>
    </row>
    <row r="585" spans="5:19" ht="15.75" customHeight="1" x14ac:dyDescent="0.2">
      <c r="E585" s="76"/>
      <c r="I585" s="77"/>
      <c r="K585" s="76"/>
      <c r="L585" s="76"/>
      <c r="O585" s="76"/>
      <c r="P585" s="76"/>
      <c r="Q585" s="76"/>
      <c r="R585" s="76"/>
      <c r="S585" s="72"/>
    </row>
    <row r="586" spans="5:19" ht="15.75" customHeight="1" x14ac:dyDescent="0.2">
      <c r="E586" s="76"/>
      <c r="I586" s="77"/>
      <c r="K586" s="76"/>
      <c r="L586" s="76"/>
      <c r="O586" s="76"/>
      <c r="P586" s="76"/>
      <c r="Q586" s="76"/>
      <c r="R586" s="76"/>
      <c r="S586" s="72"/>
    </row>
    <row r="587" spans="5:19" ht="15.75" customHeight="1" x14ac:dyDescent="0.2">
      <c r="E587" s="76"/>
      <c r="I587" s="77"/>
      <c r="K587" s="76"/>
      <c r="L587" s="76"/>
      <c r="O587" s="76"/>
      <c r="P587" s="76"/>
      <c r="Q587" s="76"/>
      <c r="R587" s="76"/>
      <c r="S587" s="72"/>
    </row>
    <row r="588" spans="5:19" ht="15.75" customHeight="1" x14ac:dyDescent="0.2">
      <c r="E588" s="76"/>
      <c r="I588" s="77"/>
      <c r="K588" s="76"/>
      <c r="L588" s="76"/>
      <c r="O588" s="76"/>
      <c r="P588" s="76"/>
      <c r="Q588" s="76"/>
      <c r="R588" s="76"/>
      <c r="S588" s="72"/>
    </row>
    <row r="589" spans="5:19" ht="15.75" customHeight="1" x14ac:dyDescent="0.2">
      <c r="E589" s="76"/>
      <c r="I589" s="77"/>
      <c r="K589" s="76"/>
      <c r="L589" s="76"/>
      <c r="O589" s="76"/>
      <c r="P589" s="76"/>
      <c r="Q589" s="76"/>
      <c r="R589" s="76"/>
      <c r="S589" s="72"/>
    </row>
    <row r="590" spans="5:19" ht="15.75" customHeight="1" x14ac:dyDescent="0.2">
      <c r="E590" s="76"/>
      <c r="I590" s="77"/>
      <c r="K590" s="76"/>
      <c r="L590" s="76"/>
      <c r="O590" s="76"/>
      <c r="P590" s="76"/>
      <c r="Q590" s="76"/>
      <c r="R590" s="76"/>
      <c r="S590" s="72"/>
    </row>
    <row r="591" spans="5:19" ht="15.75" customHeight="1" x14ac:dyDescent="0.2">
      <c r="E591" s="76"/>
      <c r="I591" s="77"/>
      <c r="K591" s="76"/>
      <c r="L591" s="76"/>
      <c r="O591" s="76"/>
      <c r="P591" s="76"/>
      <c r="Q591" s="76"/>
      <c r="R591" s="76"/>
      <c r="S591" s="72"/>
    </row>
    <row r="592" spans="5:19" ht="15.75" customHeight="1" x14ac:dyDescent="0.2">
      <c r="E592" s="76"/>
      <c r="I592" s="77"/>
      <c r="K592" s="76"/>
      <c r="L592" s="76"/>
      <c r="O592" s="76"/>
      <c r="P592" s="76"/>
      <c r="Q592" s="76"/>
      <c r="R592" s="76"/>
      <c r="S592" s="72"/>
    </row>
    <row r="593" spans="5:19" ht="15.75" customHeight="1" x14ac:dyDescent="0.2">
      <c r="E593" s="76"/>
      <c r="I593" s="77"/>
      <c r="K593" s="76"/>
      <c r="L593" s="76"/>
      <c r="O593" s="76"/>
      <c r="P593" s="76"/>
      <c r="Q593" s="76"/>
      <c r="R593" s="76"/>
      <c r="S593" s="72"/>
    </row>
    <row r="594" spans="5:19" ht="15.75" customHeight="1" x14ac:dyDescent="0.2">
      <c r="E594" s="76"/>
      <c r="I594" s="77"/>
      <c r="K594" s="76"/>
      <c r="L594" s="76"/>
      <c r="O594" s="76"/>
      <c r="P594" s="76"/>
      <c r="Q594" s="76"/>
      <c r="R594" s="76"/>
      <c r="S594" s="72"/>
    </row>
    <row r="595" spans="5:19" ht="15.75" customHeight="1" x14ac:dyDescent="0.2">
      <c r="E595" s="76"/>
      <c r="I595" s="77"/>
      <c r="K595" s="76"/>
      <c r="L595" s="76"/>
      <c r="O595" s="76"/>
      <c r="P595" s="76"/>
      <c r="Q595" s="76"/>
      <c r="R595" s="76"/>
      <c r="S595" s="72"/>
    </row>
    <row r="596" spans="5:19" ht="15.75" customHeight="1" x14ac:dyDescent="0.2">
      <c r="E596" s="76"/>
      <c r="I596" s="77"/>
      <c r="K596" s="76"/>
      <c r="L596" s="76"/>
      <c r="O596" s="76"/>
      <c r="P596" s="76"/>
      <c r="Q596" s="76"/>
      <c r="R596" s="76"/>
      <c r="S596" s="72"/>
    </row>
    <row r="597" spans="5:19" ht="15.75" customHeight="1" x14ac:dyDescent="0.2">
      <c r="E597" s="76"/>
      <c r="I597" s="77"/>
      <c r="K597" s="76"/>
      <c r="L597" s="76"/>
      <c r="O597" s="76"/>
      <c r="P597" s="76"/>
      <c r="Q597" s="76"/>
      <c r="R597" s="76"/>
      <c r="S597" s="72"/>
    </row>
    <row r="598" spans="5:19" ht="15.75" customHeight="1" x14ac:dyDescent="0.2">
      <c r="E598" s="76"/>
      <c r="I598" s="77"/>
      <c r="K598" s="76"/>
      <c r="L598" s="76"/>
      <c r="O598" s="76"/>
      <c r="P598" s="76"/>
      <c r="Q598" s="76"/>
      <c r="R598" s="76"/>
      <c r="S598" s="72"/>
    </row>
    <row r="599" spans="5:19" ht="15.75" customHeight="1" x14ac:dyDescent="0.2">
      <c r="E599" s="76"/>
      <c r="I599" s="77"/>
      <c r="K599" s="76"/>
      <c r="L599" s="76"/>
      <c r="O599" s="76"/>
      <c r="P599" s="76"/>
      <c r="Q599" s="76"/>
      <c r="R599" s="76"/>
      <c r="S599" s="72"/>
    </row>
    <row r="600" spans="5:19" ht="15.75" customHeight="1" x14ac:dyDescent="0.2">
      <c r="E600" s="76"/>
      <c r="I600" s="77"/>
      <c r="K600" s="76"/>
      <c r="L600" s="76"/>
      <c r="O600" s="76"/>
      <c r="P600" s="76"/>
      <c r="Q600" s="76"/>
      <c r="R600" s="76"/>
      <c r="S600" s="72"/>
    </row>
    <row r="601" spans="5:19" ht="15.75" customHeight="1" x14ac:dyDescent="0.2">
      <c r="E601" s="76"/>
      <c r="I601" s="77"/>
      <c r="K601" s="76"/>
      <c r="L601" s="76"/>
      <c r="O601" s="76"/>
      <c r="P601" s="76"/>
      <c r="Q601" s="76"/>
      <c r="R601" s="76"/>
      <c r="S601" s="72"/>
    </row>
    <row r="602" spans="5:19" ht="15.75" customHeight="1" x14ac:dyDescent="0.2">
      <c r="E602" s="76"/>
      <c r="I602" s="77"/>
      <c r="K602" s="76"/>
      <c r="L602" s="76"/>
      <c r="O602" s="76"/>
      <c r="P602" s="76"/>
      <c r="Q602" s="76"/>
      <c r="R602" s="76"/>
      <c r="S602" s="72"/>
    </row>
    <row r="603" spans="5:19" ht="15.75" customHeight="1" x14ac:dyDescent="0.2">
      <c r="E603" s="76"/>
      <c r="I603" s="77"/>
      <c r="K603" s="76"/>
      <c r="L603" s="76"/>
      <c r="O603" s="76"/>
      <c r="P603" s="76"/>
      <c r="Q603" s="76"/>
      <c r="R603" s="76"/>
      <c r="S603" s="72"/>
    </row>
    <row r="604" spans="5:19" ht="15.75" customHeight="1" x14ac:dyDescent="0.2">
      <c r="E604" s="76"/>
      <c r="I604" s="77"/>
      <c r="K604" s="76"/>
      <c r="L604" s="76"/>
      <c r="O604" s="76"/>
      <c r="P604" s="76"/>
      <c r="Q604" s="76"/>
      <c r="R604" s="76"/>
      <c r="S604" s="72"/>
    </row>
    <row r="605" spans="5:19" ht="15.75" customHeight="1" x14ac:dyDescent="0.2">
      <c r="E605" s="76"/>
      <c r="I605" s="77"/>
      <c r="K605" s="76"/>
      <c r="L605" s="76"/>
      <c r="O605" s="76"/>
      <c r="P605" s="76"/>
      <c r="Q605" s="76"/>
      <c r="R605" s="76"/>
      <c r="S605" s="72"/>
    </row>
    <row r="606" spans="5:19" ht="15.75" customHeight="1" x14ac:dyDescent="0.2">
      <c r="E606" s="76"/>
      <c r="I606" s="77"/>
      <c r="K606" s="76"/>
      <c r="L606" s="76"/>
      <c r="O606" s="76"/>
      <c r="P606" s="76"/>
      <c r="Q606" s="76"/>
      <c r="R606" s="76"/>
      <c r="S606" s="72"/>
    </row>
    <row r="607" spans="5:19" ht="15.75" customHeight="1" x14ac:dyDescent="0.2">
      <c r="E607" s="76"/>
      <c r="I607" s="77"/>
      <c r="K607" s="76"/>
      <c r="L607" s="76"/>
      <c r="O607" s="76"/>
      <c r="P607" s="76"/>
      <c r="Q607" s="76"/>
      <c r="R607" s="76"/>
      <c r="S607" s="72"/>
    </row>
    <row r="608" spans="5:19" ht="15.75" customHeight="1" x14ac:dyDescent="0.2">
      <c r="E608" s="76"/>
      <c r="I608" s="77"/>
      <c r="K608" s="76"/>
      <c r="L608" s="76"/>
      <c r="O608" s="76"/>
      <c r="P608" s="76"/>
      <c r="Q608" s="76"/>
      <c r="R608" s="76"/>
      <c r="S608" s="72"/>
    </row>
    <row r="609" spans="5:19" ht="15.75" customHeight="1" x14ac:dyDescent="0.2">
      <c r="E609" s="76"/>
      <c r="I609" s="77"/>
      <c r="K609" s="76"/>
      <c r="L609" s="76"/>
      <c r="O609" s="76"/>
      <c r="P609" s="76"/>
      <c r="Q609" s="76"/>
      <c r="R609" s="76"/>
      <c r="S609" s="72"/>
    </row>
    <row r="610" spans="5:19" ht="15.75" customHeight="1" x14ac:dyDescent="0.2">
      <c r="E610" s="76"/>
      <c r="I610" s="77"/>
      <c r="K610" s="76"/>
      <c r="L610" s="76"/>
      <c r="O610" s="76"/>
      <c r="P610" s="76"/>
      <c r="Q610" s="76"/>
      <c r="R610" s="76"/>
      <c r="S610" s="72"/>
    </row>
    <row r="611" spans="5:19" ht="15.75" customHeight="1" x14ac:dyDescent="0.2">
      <c r="E611" s="76"/>
      <c r="I611" s="77"/>
      <c r="K611" s="76"/>
      <c r="L611" s="76"/>
      <c r="O611" s="76"/>
      <c r="P611" s="76"/>
      <c r="Q611" s="76"/>
      <c r="R611" s="76"/>
      <c r="S611" s="72"/>
    </row>
    <row r="612" spans="5:19" ht="15.75" customHeight="1" x14ac:dyDescent="0.2">
      <c r="E612" s="76"/>
      <c r="I612" s="77"/>
      <c r="K612" s="76"/>
      <c r="L612" s="76"/>
      <c r="O612" s="76"/>
      <c r="P612" s="76"/>
      <c r="Q612" s="76"/>
      <c r="R612" s="76"/>
      <c r="S612" s="72"/>
    </row>
    <row r="613" spans="5:19" ht="15.75" customHeight="1" x14ac:dyDescent="0.2">
      <c r="E613" s="76"/>
      <c r="I613" s="77"/>
      <c r="K613" s="76"/>
      <c r="L613" s="76"/>
      <c r="O613" s="76"/>
      <c r="P613" s="76"/>
      <c r="Q613" s="76"/>
      <c r="R613" s="76"/>
      <c r="S613" s="72"/>
    </row>
    <row r="614" spans="5:19" ht="15.75" customHeight="1" x14ac:dyDescent="0.2">
      <c r="E614" s="76"/>
      <c r="I614" s="77"/>
      <c r="K614" s="76"/>
      <c r="L614" s="76"/>
      <c r="O614" s="76"/>
      <c r="P614" s="76"/>
      <c r="Q614" s="76"/>
      <c r="R614" s="76"/>
      <c r="S614" s="72"/>
    </row>
    <row r="615" spans="5:19" ht="15.75" customHeight="1" x14ac:dyDescent="0.2">
      <c r="E615" s="76"/>
      <c r="I615" s="77"/>
      <c r="K615" s="76"/>
      <c r="L615" s="76"/>
      <c r="O615" s="76"/>
      <c r="P615" s="76"/>
      <c r="Q615" s="76"/>
      <c r="R615" s="76"/>
      <c r="S615" s="72"/>
    </row>
    <row r="616" spans="5:19" ht="15.75" customHeight="1" x14ac:dyDescent="0.2">
      <c r="E616" s="76"/>
      <c r="I616" s="77"/>
      <c r="K616" s="76"/>
      <c r="L616" s="76"/>
      <c r="O616" s="76"/>
      <c r="P616" s="76"/>
      <c r="Q616" s="76"/>
      <c r="R616" s="76"/>
      <c r="S616" s="72"/>
    </row>
    <row r="617" spans="5:19" ht="15.75" customHeight="1" x14ac:dyDescent="0.2">
      <c r="E617" s="76"/>
      <c r="I617" s="77"/>
      <c r="K617" s="76"/>
      <c r="L617" s="76"/>
      <c r="O617" s="76"/>
      <c r="P617" s="76"/>
      <c r="Q617" s="76"/>
      <c r="R617" s="76"/>
      <c r="S617" s="72"/>
    </row>
    <row r="618" spans="5:19" ht="15.75" customHeight="1" x14ac:dyDescent="0.2">
      <c r="E618" s="76"/>
      <c r="I618" s="77"/>
      <c r="K618" s="76"/>
      <c r="L618" s="76"/>
      <c r="O618" s="76"/>
      <c r="P618" s="76"/>
      <c r="Q618" s="76"/>
      <c r="R618" s="76"/>
      <c r="S618" s="72"/>
    </row>
    <row r="619" spans="5:19" ht="15.75" customHeight="1" x14ac:dyDescent="0.2">
      <c r="E619" s="76"/>
      <c r="I619" s="77"/>
      <c r="K619" s="76"/>
      <c r="L619" s="76"/>
      <c r="O619" s="76"/>
      <c r="P619" s="76"/>
      <c r="Q619" s="76"/>
      <c r="R619" s="76"/>
      <c r="S619" s="72"/>
    </row>
    <row r="620" spans="5:19" ht="15.75" customHeight="1" x14ac:dyDescent="0.2">
      <c r="E620" s="76"/>
      <c r="I620" s="77"/>
      <c r="K620" s="76"/>
      <c r="L620" s="76"/>
      <c r="O620" s="76"/>
      <c r="P620" s="76"/>
      <c r="Q620" s="76"/>
      <c r="R620" s="76"/>
      <c r="S620" s="72"/>
    </row>
    <row r="621" spans="5:19" ht="15.75" customHeight="1" x14ac:dyDescent="0.2">
      <c r="E621" s="76"/>
      <c r="I621" s="77"/>
      <c r="K621" s="76"/>
      <c r="L621" s="76"/>
      <c r="O621" s="76"/>
      <c r="P621" s="76"/>
      <c r="Q621" s="76"/>
      <c r="R621" s="76"/>
      <c r="S621" s="72"/>
    </row>
    <row r="622" spans="5:19" ht="15.75" customHeight="1" x14ac:dyDescent="0.2">
      <c r="E622" s="76"/>
      <c r="I622" s="77"/>
      <c r="K622" s="76"/>
      <c r="L622" s="76"/>
      <c r="O622" s="76"/>
      <c r="P622" s="76"/>
      <c r="Q622" s="76"/>
      <c r="R622" s="76"/>
      <c r="S622" s="72"/>
    </row>
    <row r="623" spans="5:19" ht="15.75" customHeight="1" x14ac:dyDescent="0.2">
      <c r="E623" s="76"/>
      <c r="I623" s="77"/>
      <c r="K623" s="76"/>
      <c r="L623" s="76"/>
      <c r="O623" s="76"/>
      <c r="P623" s="76"/>
      <c r="Q623" s="76"/>
      <c r="R623" s="76"/>
      <c r="S623" s="72"/>
    </row>
    <row r="624" spans="5:19" ht="15.75" customHeight="1" x14ac:dyDescent="0.2">
      <c r="E624" s="76"/>
      <c r="I624" s="77"/>
      <c r="K624" s="76"/>
      <c r="L624" s="76"/>
      <c r="O624" s="76"/>
      <c r="P624" s="76"/>
      <c r="Q624" s="76"/>
      <c r="R624" s="76"/>
      <c r="S624" s="72"/>
    </row>
    <row r="625" spans="5:19" ht="15.75" customHeight="1" x14ac:dyDescent="0.2">
      <c r="E625" s="76"/>
      <c r="I625" s="77"/>
      <c r="K625" s="76"/>
      <c r="L625" s="76"/>
      <c r="O625" s="76"/>
      <c r="P625" s="76"/>
      <c r="Q625" s="76"/>
      <c r="R625" s="76"/>
      <c r="S625" s="72"/>
    </row>
    <row r="626" spans="5:19" ht="15.75" customHeight="1" x14ac:dyDescent="0.2">
      <c r="E626" s="76"/>
      <c r="I626" s="77"/>
      <c r="K626" s="76"/>
      <c r="L626" s="76"/>
      <c r="O626" s="76"/>
      <c r="P626" s="76"/>
      <c r="Q626" s="76"/>
      <c r="R626" s="76"/>
      <c r="S626" s="72"/>
    </row>
    <row r="627" spans="5:19" ht="15.75" customHeight="1" x14ac:dyDescent="0.2">
      <c r="E627" s="76"/>
      <c r="I627" s="77"/>
      <c r="K627" s="76"/>
      <c r="L627" s="76"/>
      <c r="O627" s="76"/>
      <c r="P627" s="76"/>
      <c r="Q627" s="76"/>
      <c r="R627" s="76"/>
      <c r="S627" s="72"/>
    </row>
    <row r="628" spans="5:19" ht="15.75" customHeight="1" x14ac:dyDescent="0.2">
      <c r="E628" s="76"/>
      <c r="I628" s="77"/>
      <c r="K628" s="76"/>
      <c r="L628" s="76"/>
      <c r="O628" s="76"/>
      <c r="P628" s="76"/>
      <c r="Q628" s="76"/>
      <c r="R628" s="76"/>
      <c r="S628" s="72"/>
    </row>
    <row r="629" spans="5:19" ht="15.75" customHeight="1" x14ac:dyDescent="0.2">
      <c r="E629" s="76"/>
      <c r="I629" s="77"/>
      <c r="K629" s="76"/>
      <c r="L629" s="76"/>
      <c r="O629" s="76"/>
      <c r="P629" s="76"/>
      <c r="Q629" s="76"/>
      <c r="R629" s="76"/>
      <c r="S629" s="72"/>
    </row>
    <row r="630" spans="5:19" ht="15.75" customHeight="1" x14ac:dyDescent="0.2">
      <c r="E630" s="76"/>
      <c r="I630" s="77"/>
      <c r="K630" s="76"/>
      <c r="L630" s="76"/>
      <c r="O630" s="76"/>
      <c r="P630" s="76"/>
      <c r="Q630" s="76"/>
      <c r="R630" s="76"/>
      <c r="S630" s="72"/>
    </row>
    <row r="631" spans="5:19" ht="15.75" customHeight="1" x14ac:dyDescent="0.2">
      <c r="E631" s="76"/>
      <c r="I631" s="77"/>
      <c r="K631" s="76"/>
      <c r="L631" s="76"/>
      <c r="O631" s="76"/>
      <c r="P631" s="76"/>
      <c r="Q631" s="76"/>
      <c r="R631" s="76"/>
      <c r="S631" s="72"/>
    </row>
    <row r="632" spans="5:19" ht="15.75" customHeight="1" x14ac:dyDescent="0.2">
      <c r="E632" s="76"/>
      <c r="I632" s="77"/>
      <c r="K632" s="76"/>
      <c r="L632" s="76"/>
      <c r="O632" s="76"/>
      <c r="P632" s="76"/>
      <c r="Q632" s="76"/>
      <c r="R632" s="76"/>
      <c r="S632" s="72"/>
    </row>
    <row r="633" spans="5:19" ht="15.75" customHeight="1" x14ac:dyDescent="0.2">
      <c r="E633" s="76"/>
      <c r="I633" s="77"/>
      <c r="K633" s="76"/>
      <c r="L633" s="76"/>
      <c r="O633" s="76"/>
      <c r="P633" s="76"/>
      <c r="Q633" s="76"/>
      <c r="R633" s="76"/>
      <c r="S633" s="72"/>
    </row>
    <row r="634" spans="5:19" ht="15.75" customHeight="1" x14ac:dyDescent="0.2">
      <c r="E634" s="76"/>
      <c r="I634" s="77"/>
      <c r="K634" s="76"/>
      <c r="L634" s="76"/>
      <c r="O634" s="76"/>
      <c r="P634" s="76"/>
      <c r="Q634" s="76"/>
      <c r="R634" s="76"/>
      <c r="S634" s="72"/>
    </row>
    <row r="635" spans="5:19" ht="15.75" customHeight="1" x14ac:dyDescent="0.2">
      <c r="E635" s="76"/>
      <c r="I635" s="77"/>
      <c r="K635" s="76"/>
      <c r="L635" s="76"/>
      <c r="O635" s="76"/>
      <c r="P635" s="76"/>
      <c r="Q635" s="76"/>
      <c r="R635" s="76"/>
      <c r="S635" s="72"/>
    </row>
    <row r="636" spans="5:19" ht="15.75" customHeight="1" x14ac:dyDescent="0.2">
      <c r="E636" s="76"/>
      <c r="I636" s="77"/>
      <c r="K636" s="76"/>
      <c r="L636" s="76"/>
      <c r="O636" s="76"/>
      <c r="P636" s="76"/>
      <c r="Q636" s="76"/>
      <c r="R636" s="76"/>
      <c r="S636" s="72"/>
    </row>
    <row r="637" spans="5:19" ht="15.75" customHeight="1" x14ac:dyDescent="0.2">
      <c r="E637" s="76"/>
      <c r="I637" s="77"/>
      <c r="K637" s="76"/>
      <c r="L637" s="76"/>
      <c r="O637" s="76"/>
      <c r="P637" s="76"/>
      <c r="Q637" s="76"/>
      <c r="R637" s="76"/>
      <c r="S637" s="72"/>
    </row>
    <row r="638" spans="5:19" ht="15.75" customHeight="1" x14ac:dyDescent="0.2">
      <c r="E638" s="76"/>
      <c r="I638" s="77"/>
      <c r="K638" s="76"/>
      <c r="L638" s="76"/>
      <c r="O638" s="76"/>
      <c r="P638" s="76"/>
      <c r="Q638" s="76"/>
      <c r="R638" s="76"/>
      <c r="S638" s="72"/>
    </row>
    <row r="639" spans="5:19" ht="15.75" customHeight="1" x14ac:dyDescent="0.2">
      <c r="E639" s="76"/>
      <c r="I639" s="77"/>
      <c r="K639" s="76"/>
      <c r="L639" s="76"/>
      <c r="O639" s="76"/>
      <c r="P639" s="76"/>
      <c r="Q639" s="76"/>
      <c r="R639" s="76"/>
      <c r="S639" s="72"/>
    </row>
    <row r="640" spans="5:19" ht="15.75" customHeight="1" x14ac:dyDescent="0.2">
      <c r="E640" s="76"/>
      <c r="I640" s="77"/>
      <c r="K640" s="76"/>
      <c r="L640" s="76"/>
      <c r="O640" s="76"/>
      <c r="P640" s="76"/>
      <c r="Q640" s="76"/>
      <c r="R640" s="76"/>
      <c r="S640" s="72"/>
    </row>
    <row r="641" spans="5:19" ht="15.75" customHeight="1" x14ac:dyDescent="0.2">
      <c r="E641" s="76"/>
      <c r="I641" s="77"/>
      <c r="K641" s="76"/>
      <c r="L641" s="76"/>
      <c r="O641" s="76"/>
      <c r="P641" s="76"/>
      <c r="Q641" s="76"/>
      <c r="R641" s="76"/>
      <c r="S641" s="72"/>
    </row>
    <row r="642" spans="5:19" ht="15.75" customHeight="1" x14ac:dyDescent="0.2">
      <c r="E642" s="76"/>
      <c r="I642" s="77"/>
      <c r="K642" s="76"/>
      <c r="L642" s="76"/>
      <c r="O642" s="76"/>
      <c r="P642" s="76"/>
      <c r="Q642" s="76"/>
      <c r="R642" s="76"/>
      <c r="S642" s="72"/>
    </row>
    <row r="643" spans="5:19" ht="15.75" customHeight="1" x14ac:dyDescent="0.2">
      <c r="E643" s="76"/>
      <c r="I643" s="77"/>
      <c r="K643" s="76"/>
      <c r="L643" s="76"/>
      <c r="O643" s="76"/>
      <c r="P643" s="76"/>
      <c r="Q643" s="76"/>
      <c r="R643" s="76"/>
      <c r="S643" s="72"/>
    </row>
    <row r="644" spans="5:19" ht="15.75" customHeight="1" x14ac:dyDescent="0.2">
      <c r="E644" s="76"/>
      <c r="I644" s="77"/>
      <c r="K644" s="76"/>
      <c r="L644" s="76"/>
      <c r="O644" s="76"/>
      <c r="P644" s="76"/>
      <c r="Q644" s="76"/>
      <c r="R644" s="76"/>
      <c r="S644" s="72"/>
    </row>
    <row r="645" spans="5:19" ht="15.75" customHeight="1" x14ac:dyDescent="0.2">
      <c r="E645" s="76"/>
      <c r="I645" s="77"/>
      <c r="K645" s="76"/>
      <c r="L645" s="76"/>
      <c r="O645" s="76"/>
      <c r="P645" s="76"/>
      <c r="Q645" s="76"/>
      <c r="R645" s="76"/>
      <c r="S645" s="72"/>
    </row>
    <row r="646" spans="5:19" ht="15.75" customHeight="1" x14ac:dyDescent="0.2">
      <c r="E646" s="76"/>
      <c r="I646" s="77"/>
      <c r="K646" s="76"/>
      <c r="L646" s="76"/>
      <c r="O646" s="76"/>
      <c r="P646" s="76"/>
      <c r="Q646" s="76"/>
      <c r="R646" s="76"/>
      <c r="S646" s="72"/>
    </row>
    <row r="647" spans="5:19" ht="15.75" customHeight="1" x14ac:dyDescent="0.2">
      <c r="E647" s="76"/>
      <c r="I647" s="77"/>
      <c r="K647" s="76"/>
      <c r="L647" s="76"/>
      <c r="O647" s="76"/>
      <c r="P647" s="76"/>
      <c r="Q647" s="76"/>
      <c r="R647" s="76"/>
      <c r="S647" s="72"/>
    </row>
    <row r="648" spans="5:19" ht="15.75" customHeight="1" x14ac:dyDescent="0.2">
      <c r="E648" s="76"/>
      <c r="I648" s="77"/>
      <c r="K648" s="76"/>
      <c r="L648" s="76"/>
      <c r="O648" s="76"/>
      <c r="P648" s="76"/>
      <c r="Q648" s="76"/>
      <c r="R648" s="76"/>
      <c r="S648" s="72"/>
    </row>
    <row r="649" spans="5:19" ht="15.75" customHeight="1" x14ac:dyDescent="0.2">
      <c r="E649" s="76"/>
      <c r="I649" s="77"/>
      <c r="K649" s="76"/>
      <c r="L649" s="76"/>
      <c r="O649" s="76"/>
      <c r="P649" s="76"/>
      <c r="Q649" s="76"/>
      <c r="R649" s="76"/>
      <c r="S649" s="72"/>
    </row>
    <row r="650" spans="5:19" ht="15.75" customHeight="1" x14ac:dyDescent="0.2">
      <c r="E650" s="76"/>
      <c r="I650" s="77"/>
      <c r="K650" s="76"/>
      <c r="L650" s="76"/>
      <c r="O650" s="76"/>
      <c r="P650" s="76"/>
      <c r="Q650" s="76"/>
      <c r="R650" s="76"/>
      <c r="S650" s="72"/>
    </row>
    <row r="651" spans="5:19" ht="15.75" customHeight="1" x14ac:dyDescent="0.2">
      <c r="E651" s="76"/>
      <c r="I651" s="77"/>
      <c r="K651" s="76"/>
      <c r="L651" s="76"/>
      <c r="O651" s="76"/>
      <c r="P651" s="76"/>
      <c r="Q651" s="76"/>
      <c r="R651" s="76"/>
      <c r="S651" s="72"/>
    </row>
    <row r="652" spans="5:19" ht="15.75" customHeight="1" x14ac:dyDescent="0.2">
      <c r="E652" s="76"/>
      <c r="I652" s="77"/>
      <c r="K652" s="76"/>
      <c r="L652" s="76"/>
      <c r="O652" s="76"/>
      <c r="P652" s="76"/>
      <c r="Q652" s="76"/>
      <c r="R652" s="76"/>
      <c r="S652" s="72"/>
    </row>
    <row r="653" spans="5:19" ht="15.75" customHeight="1" x14ac:dyDescent="0.2">
      <c r="E653" s="76"/>
      <c r="I653" s="77"/>
      <c r="K653" s="76"/>
      <c r="L653" s="76"/>
      <c r="O653" s="76"/>
      <c r="P653" s="76"/>
      <c r="Q653" s="76"/>
      <c r="R653" s="76"/>
      <c r="S653" s="72"/>
    </row>
    <row r="654" spans="5:19" ht="15.75" customHeight="1" x14ac:dyDescent="0.2">
      <c r="E654" s="76"/>
      <c r="I654" s="77"/>
      <c r="K654" s="76"/>
      <c r="L654" s="76"/>
      <c r="O654" s="76"/>
      <c r="P654" s="76"/>
      <c r="Q654" s="76"/>
      <c r="R654" s="76"/>
      <c r="S654" s="72"/>
    </row>
    <row r="655" spans="5:19" ht="15.75" customHeight="1" x14ac:dyDescent="0.2">
      <c r="E655" s="76"/>
      <c r="I655" s="77"/>
      <c r="K655" s="76"/>
      <c r="L655" s="76"/>
      <c r="O655" s="76"/>
      <c r="P655" s="76"/>
      <c r="Q655" s="76"/>
      <c r="R655" s="76"/>
      <c r="S655" s="72"/>
    </row>
    <row r="656" spans="5:19" ht="15.75" customHeight="1" x14ac:dyDescent="0.2">
      <c r="E656" s="76"/>
      <c r="I656" s="77"/>
      <c r="K656" s="76"/>
      <c r="L656" s="76"/>
      <c r="O656" s="76"/>
      <c r="P656" s="76"/>
      <c r="Q656" s="76"/>
      <c r="R656" s="76"/>
      <c r="S656" s="72"/>
    </row>
    <row r="657" spans="5:19" ht="15.75" customHeight="1" x14ac:dyDescent="0.2">
      <c r="E657" s="76"/>
      <c r="I657" s="77"/>
      <c r="K657" s="76"/>
      <c r="L657" s="76"/>
      <c r="O657" s="76"/>
      <c r="P657" s="76"/>
      <c r="Q657" s="76"/>
      <c r="R657" s="76"/>
      <c r="S657" s="72"/>
    </row>
    <row r="658" spans="5:19" ht="15.75" customHeight="1" x14ac:dyDescent="0.2">
      <c r="E658" s="76"/>
      <c r="I658" s="77"/>
      <c r="K658" s="76"/>
      <c r="L658" s="76"/>
      <c r="O658" s="76"/>
      <c r="P658" s="76"/>
      <c r="Q658" s="76"/>
      <c r="R658" s="76"/>
      <c r="S658" s="72"/>
    </row>
    <row r="659" spans="5:19" ht="15.75" customHeight="1" x14ac:dyDescent="0.2">
      <c r="E659" s="76"/>
      <c r="I659" s="77"/>
      <c r="K659" s="76"/>
      <c r="L659" s="76"/>
      <c r="O659" s="76"/>
      <c r="P659" s="76"/>
      <c r="Q659" s="76"/>
      <c r="R659" s="76"/>
      <c r="S659" s="72"/>
    </row>
    <row r="660" spans="5:19" ht="15.75" customHeight="1" x14ac:dyDescent="0.2">
      <c r="E660" s="76"/>
      <c r="I660" s="77"/>
      <c r="K660" s="76"/>
      <c r="L660" s="76"/>
      <c r="O660" s="76"/>
      <c r="P660" s="76"/>
      <c r="Q660" s="76"/>
      <c r="R660" s="76"/>
      <c r="S660" s="72"/>
    </row>
    <row r="661" spans="5:19" ht="15.75" customHeight="1" x14ac:dyDescent="0.2">
      <c r="E661" s="76"/>
      <c r="I661" s="77"/>
      <c r="K661" s="76"/>
      <c r="L661" s="76"/>
      <c r="O661" s="76"/>
      <c r="P661" s="76"/>
      <c r="Q661" s="76"/>
      <c r="R661" s="76"/>
      <c r="S661" s="72"/>
    </row>
    <row r="662" spans="5:19" ht="15.75" customHeight="1" x14ac:dyDescent="0.2">
      <c r="E662" s="76"/>
      <c r="I662" s="77"/>
      <c r="K662" s="76"/>
      <c r="L662" s="76"/>
      <c r="O662" s="76"/>
      <c r="P662" s="76"/>
      <c r="Q662" s="76"/>
      <c r="R662" s="76"/>
      <c r="S662" s="72"/>
    </row>
    <row r="663" spans="5:19" ht="15.75" customHeight="1" x14ac:dyDescent="0.2">
      <c r="E663" s="76"/>
      <c r="I663" s="77"/>
      <c r="K663" s="76"/>
      <c r="L663" s="76"/>
      <c r="O663" s="76"/>
      <c r="P663" s="76"/>
      <c r="Q663" s="76"/>
      <c r="R663" s="76"/>
      <c r="S663" s="72"/>
    </row>
    <row r="664" spans="5:19" ht="15.75" customHeight="1" x14ac:dyDescent="0.2">
      <c r="E664" s="76"/>
      <c r="I664" s="77"/>
      <c r="K664" s="76"/>
      <c r="L664" s="76"/>
      <c r="O664" s="76"/>
      <c r="P664" s="76"/>
      <c r="Q664" s="76"/>
      <c r="R664" s="76"/>
      <c r="S664" s="72"/>
    </row>
    <row r="665" spans="5:19" ht="15.75" customHeight="1" x14ac:dyDescent="0.2">
      <c r="E665" s="76"/>
      <c r="I665" s="77"/>
      <c r="K665" s="76"/>
      <c r="L665" s="76"/>
      <c r="O665" s="76"/>
      <c r="P665" s="76"/>
      <c r="Q665" s="76"/>
      <c r="R665" s="76"/>
      <c r="S665" s="72"/>
    </row>
    <row r="666" spans="5:19" ht="15.75" customHeight="1" x14ac:dyDescent="0.2">
      <c r="E666" s="76"/>
      <c r="I666" s="77"/>
      <c r="K666" s="76"/>
      <c r="L666" s="76"/>
      <c r="O666" s="76"/>
      <c r="P666" s="76"/>
      <c r="Q666" s="76"/>
      <c r="R666" s="76"/>
      <c r="S666" s="72"/>
    </row>
    <row r="667" spans="5:19" ht="15.75" customHeight="1" x14ac:dyDescent="0.2">
      <c r="E667" s="76"/>
      <c r="I667" s="77"/>
      <c r="K667" s="76"/>
      <c r="L667" s="76"/>
      <c r="O667" s="76"/>
      <c r="P667" s="76"/>
      <c r="Q667" s="76"/>
      <c r="R667" s="76"/>
      <c r="S667" s="72"/>
    </row>
    <row r="668" spans="5:19" ht="15.75" customHeight="1" x14ac:dyDescent="0.2">
      <c r="E668" s="76"/>
      <c r="I668" s="77"/>
      <c r="K668" s="76"/>
      <c r="L668" s="76"/>
      <c r="O668" s="76"/>
      <c r="P668" s="76"/>
      <c r="Q668" s="76"/>
      <c r="R668" s="76"/>
      <c r="S668" s="72"/>
    </row>
    <row r="669" spans="5:19" ht="15.75" customHeight="1" x14ac:dyDescent="0.2">
      <c r="E669" s="76"/>
      <c r="I669" s="77"/>
      <c r="K669" s="76"/>
      <c r="L669" s="76"/>
      <c r="O669" s="76"/>
      <c r="P669" s="76"/>
      <c r="Q669" s="76"/>
      <c r="R669" s="76"/>
      <c r="S669" s="72"/>
    </row>
    <row r="670" spans="5:19" ht="15.75" customHeight="1" x14ac:dyDescent="0.2">
      <c r="E670" s="76"/>
      <c r="I670" s="77"/>
      <c r="K670" s="76"/>
      <c r="L670" s="76"/>
      <c r="O670" s="76"/>
      <c r="P670" s="76"/>
      <c r="Q670" s="76"/>
      <c r="R670" s="76"/>
      <c r="S670" s="72"/>
    </row>
    <row r="671" spans="5:19" ht="15.75" customHeight="1" x14ac:dyDescent="0.2">
      <c r="E671" s="76"/>
      <c r="I671" s="77"/>
      <c r="K671" s="76"/>
      <c r="L671" s="76"/>
      <c r="O671" s="76"/>
      <c r="P671" s="76"/>
      <c r="Q671" s="76"/>
      <c r="R671" s="76"/>
      <c r="S671" s="72"/>
    </row>
    <row r="672" spans="5:19" ht="15.75" customHeight="1" x14ac:dyDescent="0.2">
      <c r="E672" s="76"/>
      <c r="I672" s="77"/>
      <c r="K672" s="76"/>
      <c r="L672" s="76"/>
      <c r="O672" s="76"/>
      <c r="P672" s="76"/>
      <c r="Q672" s="76"/>
      <c r="R672" s="76"/>
      <c r="S672" s="72"/>
    </row>
    <row r="673" spans="5:19" ht="15.75" customHeight="1" x14ac:dyDescent="0.2">
      <c r="E673" s="76"/>
      <c r="I673" s="77"/>
      <c r="K673" s="76"/>
      <c r="L673" s="76"/>
      <c r="O673" s="76"/>
      <c r="P673" s="76"/>
      <c r="Q673" s="76"/>
      <c r="R673" s="76"/>
      <c r="S673" s="72"/>
    </row>
    <row r="674" spans="5:19" ht="15.75" customHeight="1" x14ac:dyDescent="0.2">
      <c r="E674" s="76"/>
      <c r="I674" s="77"/>
      <c r="K674" s="76"/>
      <c r="L674" s="76"/>
      <c r="O674" s="76"/>
      <c r="P674" s="76"/>
      <c r="Q674" s="76"/>
      <c r="R674" s="76"/>
      <c r="S674" s="72"/>
    </row>
    <row r="675" spans="5:19" ht="15.75" customHeight="1" x14ac:dyDescent="0.2">
      <c r="E675" s="76"/>
      <c r="I675" s="77"/>
      <c r="K675" s="76"/>
      <c r="L675" s="76"/>
      <c r="O675" s="76"/>
      <c r="P675" s="76"/>
      <c r="Q675" s="76"/>
      <c r="R675" s="76"/>
      <c r="S675" s="72"/>
    </row>
    <row r="676" spans="5:19" ht="15.75" customHeight="1" x14ac:dyDescent="0.2">
      <c r="E676" s="76"/>
      <c r="I676" s="77"/>
      <c r="K676" s="76"/>
      <c r="L676" s="76"/>
      <c r="O676" s="76"/>
      <c r="P676" s="76"/>
      <c r="Q676" s="76"/>
      <c r="R676" s="76"/>
      <c r="S676" s="72"/>
    </row>
    <row r="677" spans="5:19" ht="15.75" customHeight="1" x14ac:dyDescent="0.2">
      <c r="E677" s="76"/>
      <c r="I677" s="77"/>
      <c r="K677" s="76"/>
      <c r="L677" s="76"/>
      <c r="O677" s="76"/>
      <c r="P677" s="76"/>
      <c r="Q677" s="76"/>
      <c r="R677" s="76"/>
      <c r="S677" s="72"/>
    </row>
    <row r="678" spans="5:19" ht="15.75" customHeight="1" x14ac:dyDescent="0.2">
      <c r="E678" s="76"/>
      <c r="I678" s="77"/>
      <c r="K678" s="76"/>
      <c r="L678" s="76"/>
      <c r="O678" s="76"/>
      <c r="P678" s="76"/>
      <c r="Q678" s="76"/>
      <c r="R678" s="76"/>
      <c r="S678" s="72"/>
    </row>
    <row r="679" spans="5:19" ht="15.75" customHeight="1" x14ac:dyDescent="0.2">
      <c r="E679" s="76"/>
      <c r="I679" s="77"/>
      <c r="K679" s="76"/>
      <c r="L679" s="76"/>
      <c r="O679" s="76"/>
      <c r="P679" s="76"/>
      <c r="Q679" s="76"/>
      <c r="R679" s="76"/>
      <c r="S679" s="72"/>
    </row>
    <row r="680" spans="5:19" ht="15.75" customHeight="1" x14ac:dyDescent="0.2">
      <c r="E680" s="76"/>
      <c r="I680" s="77"/>
      <c r="K680" s="76"/>
      <c r="L680" s="76"/>
      <c r="O680" s="76"/>
      <c r="P680" s="76"/>
      <c r="Q680" s="76"/>
      <c r="R680" s="76"/>
      <c r="S680" s="72"/>
    </row>
    <row r="681" spans="5:19" ht="15.75" customHeight="1" x14ac:dyDescent="0.2">
      <c r="E681" s="76"/>
      <c r="I681" s="77"/>
      <c r="K681" s="76"/>
      <c r="L681" s="76"/>
      <c r="O681" s="76"/>
      <c r="P681" s="76"/>
      <c r="Q681" s="76"/>
      <c r="R681" s="76"/>
      <c r="S681" s="72"/>
    </row>
    <row r="682" spans="5:19" ht="15.75" customHeight="1" x14ac:dyDescent="0.2">
      <c r="E682" s="76"/>
      <c r="I682" s="77"/>
      <c r="K682" s="76"/>
      <c r="L682" s="76"/>
      <c r="O682" s="76"/>
      <c r="P682" s="76"/>
      <c r="Q682" s="76"/>
      <c r="R682" s="76"/>
      <c r="S682" s="72"/>
    </row>
    <row r="683" spans="5:19" ht="15.75" customHeight="1" x14ac:dyDescent="0.2">
      <c r="E683" s="76"/>
      <c r="I683" s="77"/>
      <c r="K683" s="76"/>
      <c r="L683" s="76"/>
      <c r="O683" s="76"/>
      <c r="P683" s="76"/>
      <c r="Q683" s="76"/>
      <c r="R683" s="76"/>
      <c r="S683" s="72"/>
    </row>
    <row r="684" spans="5:19" ht="15.75" customHeight="1" x14ac:dyDescent="0.2">
      <c r="E684" s="76"/>
      <c r="I684" s="77"/>
      <c r="K684" s="76"/>
      <c r="L684" s="76"/>
      <c r="O684" s="76"/>
      <c r="P684" s="76"/>
      <c r="Q684" s="76"/>
      <c r="R684" s="76"/>
      <c r="S684" s="72"/>
    </row>
    <row r="685" spans="5:19" ht="15.75" customHeight="1" x14ac:dyDescent="0.2">
      <c r="E685" s="76"/>
      <c r="I685" s="77"/>
      <c r="K685" s="76"/>
      <c r="L685" s="76"/>
      <c r="O685" s="76"/>
      <c r="P685" s="76"/>
      <c r="Q685" s="76"/>
      <c r="R685" s="76"/>
      <c r="S685" s="72"/>
    </row>
    <row r="686" spans="5:19" ht="15.75" customHeight="1" x14ac:dyDescent="0.2">
      <c r="E686" s="76"/>
      <c r="I686" s="77"/>
      <c r="K686" s="76"/>
      <c r="L686" s="76"/>
      <c r="O686" s="76"/>
      <c r="P686" s="76"/>
      <c r="Q686" s="76"/>
      <c r="R686" s="76"/>
      <c r="S686" s="72"/>
    </row>
    <row r="687" spans="5:19" ht="15.75" customHeight="1" x14ac:dyDescent="0.2">
      <c r="E687" s="76"/>
      <c r="I687" s="77"/>
      <c r="K687" s="76"/>
      <c r="L687" s="76"/>
      <c r="O687" s="76"/>
      <c r="P687" s="76"/>
      <c r="Q687" s="76"/>
      <c r="R687" s="76"/>
      <c r="S687" s="72"/>
    </row>
    <row r="688" spans="5:19" ht="15.75" customHeight="1" x14ac:dyDescent="0.2">
      <c r="E688" s="76"/>
      <c r="I688" s="77"/>
      <c r="K688" s="76"/>
      <c r="L688" s="76"/>
      <c r="O688" s="76"/>
      <c r="P688" s="76"/>
      <c r="Q688" s="76"/>
      <c r="R688" s="76"/>
      <c r="S688" s="72"/>
    </row>
    <row r="689" spans="5:19" ht="15.75" customHeight="1" x14ac:dyDescent="0.2">
      <c r="E689" s="76"/>
      <c r="I689" s="77"/>
      <c r="K689" s="76"/>
      <c r="L689" s="76"/>
      <c r="O689" s="76"/>
      <c r="P689" s="76"/>
      <c r="Q689" s="76"/>
      <c r="R689" s="76"/>
      <c r="S689" s="72"/>
    </row>
    <row r="690" spans="5:19" ht="15.75" customHeight="1" x14ac:dyDescent="0.2">
      <c r="E690" s="76"/>
      <c r="I690" s="77"/>
      <c r="K690" s="76"/>
      <c r="L690" s="76"/>
      <c r="O690" s="76"/>
      <c r="P690" s="76"/>
      <c r="Q690" s="76"/>
      <c r="R690" s="76"/>
      <c r="S690" s="72"/>
    </row>
    <row r="691" spans="5:19" ht="15.75" customHeight="1" x14ac:dyDescent="0.2">
      <c r="E691" s="76"/>
      <c r="I691" s="77"/>
      <c r="K691" s="76"/>
      <c r="L691" s="76"/>
      <c r="O691" s="76"/>
      <c r="P691" s="76"/>
      <c r="Q691" s="76"/>
      <c r="R691" s="76"/>
      <c r="S691" s="72"/>
    </row>
    <row r="692" spans="5:19" ht="15.75" customHeight="1" x14ac:dyDescent="0.2">
      <c r="E692" s="76"/>
      <c r="I692" s="77"/>
      <c r="K692" s="76"/>
      <c r="L692" s="76"/>
      <c r="O692" s="76"/>
      <c r="P692" s="76"/>
      <c r="Q692" s="76"/>
      <c r="R692" s="76"/>
      <c r="S692" s="72"/>
    </row>
    <row r="693" spans="5:19" ht="15.75" customHeight="1" x14ac:dyDescent="0.2">
      <c r="E693" s="76"/>
      <c r="I693" s="77"/>
      <c r="K693" s="76"/>
      <c r="L693" s="76"/>
      <c r="O693" s="76"/>
      <c r="P693" s="76"/>
      <c r="Q693" s="76"/>
      <c r="R693" s="76"/>
      <c r="S693" s="72"/>
    </row>
    <row r="694" spans="5:19" ht="15.75" customHeight="1" x14ac:dyDescent="0.2">
      <c r="E694" s="76"/>
      <c r="I694" s="77"/>
      <c r="K694" s="76"/>
      <c r="L694" s="76"/>
      <c r="O694" s="76"/>
      <c r="P694" s="76"/>
      <c r="Q694" s="76"/>
      <c r="R694" s="76"/>
      <c r="S694" s="72"/>
    </row>
    <row r="695" spans="5:19" ht="15.75" customHeight="1" x14ac:dyDescent="0.2">
      <c r="E695" s="76"/>
      <c r="I695" s="77"/>
      <c r="K695" s="76"/>
      <c r="L695" s="76"/>
      <c r="O695" s="76"/>
      <c r="P695" s="76"/>
      <c r="Q695" s="76"/>
      <c r="R695" s="76"/>
      <c r="S695" s="72"/>
    </row>
    <row r="696" spans="5:19" ht="15.75" customHeight="1" x14ac:dyDescent="0.2">
      <c r="E696" s="76"/>
      <c r="I696" s="77"/>
      <c r="K696" s="76"/>
      <c r="L696" s="76"/>
      <c r="O696" s="76"/>
      <c r="P696" s="76"/>
      <c r="Q696" s="76"/>
      <c r="R696" s="76"/>
      <c r="S696" s="72"/>
    </row>
    <row r="697" spans="5:19" ht="15.75" customHeight="1" x14ac:dyDescent="0.2">
      <c r="E697" s="76"/>
      <c r="I697" s="77"/>
      <c r="K697" s="76"/>
      <c r="L697" s="76"/>
      <c r="O697" s="76"/>
      <c r="P697" s="76"/>
      <c r="Q697" s="76"/>
      <c r="R697" s="76"/>
      <c r="S697" s="72"/>
    </row>
    <row r="698" spans="5:19" ht="15.75" customHeight="1" x14ac:dyDescent="0.2">
      <c r="E698" s="76"/>
      <c r="I698" s="77"/>
      <c r="K698" s="76"/>
      <c r="L698" s="76"/>
      <c r="O698" s="76"/>
      <c r="P698" s="76"/>
      <c r="Q698" s="76"/>
      <c r="R698" s="76"/>
      <c r="S698" s="72"/>
    </row>
    <row r="699" spans="5:19" ht="15.75" customHeight="1" x14ac:dyDescent="0.2">
      <c r="E699" s="76"/>
      <c r="I699" s="77"/>
      <c r="K699" s="76"/>
      <c r="L699" s="76"/>
      <c r="O699" s="76"/>
      <c r="P699" s="76"/>
      <c r="Q699" s="76"/>
      <c r="R699" s="76"/>
      <c r="S699" s="72"/>
    </row>
    <row r="700" spans="5:19" ht="15.75" customHeight="1" x14ac:dyDescent="0.2">
      <c r="E700" s="76"/>
      <c r="I700" s="77"/>
      <c r="K700" s="76"/>
      <c r="L700" s="76"/>
      <c r="O700" s="76"/>
      <c r="P700" s="76"/>
      <c r="Q700" s="76"/>
      <c r="R700" s="76"/>
      <c r="S700" s="72"/>
    </row>
    <row r="701" spans="5:19" ht="15.75" customHeight="1" x14ac:dyDescent="0.2">
      <c r="E701" s="76"/>
      <c r="I701" s="77"/>
      <c r="K701" s="76"/>
      <c r="L701" s="76"/>
      <c r="O701" s="76"/>
      <c r="P701" s="76"/>
      <c r="Q701" s="76"/>
      <c r="R701" s="76"/>
      <c r="S701" s="72"/>
    </row>
    <row r="702" spans="5:19" ht="15.75" customHeight="1" x14ac:dyDescent="0.2">
      <c r="E702" s="76"/>
      <c r="I702" s="77"/>
      <c r="K702" s="76"/>
      <c r="L702" s="76"/>
      <c r="O702" s="76"/>
      <c r="P702" s="76"/>
      <c r="Q702" s="76"/>
      <c r="R702" s="76"/>
      <c r="S702" s="72"/>
    </row>
    <row r="703" spans="5:19" ht="15.75" customHeight="1" x14ac:dyDescent="0.2">
      <c r="E703" s="76"/>
      <c r="I703" s="77"/>
      <c r="K703" s="76"/>
      <c r="L703" s="76"/>
      <c r="O703" s="76"/>
      <c r="P703" s="76"/>
      <c r="Q703" s="76"/>
      <c r="R703" s="76"/>
      <c r="S703" s="72"/>
    </row>
    <row r="704" spans="5:19" ht="15.75" customHeight="1" x14ac:dyDescent="0.2">
      <c r="E704" s="76"/>
      <c r="I704" s="77"/>
      <c r="K704" s="76"/>
      <c r="L704" s="76"/>
      <c r="O704" s="76"/>
      <c r="P704" s="76"/>
      <c r="Q704" s="76"/>
      <c r="R704" s="76"/>
      <c r="S704" s="72"/>
    </row>
    <row r="705" spans="5:19" ht="15.75" customHeight="1" x14ac:dyDescent="0.2">
      <c r="E705" s="76"/>
      <c r="I705" s="77"/>
      <c r="K705" s="76"/>
      <c r="L705" s="76"/>
      <c r="O705" s="76"/>
      <c r="P705" s="76"/>
      <c r="Q705" s="76"/>
      <c r="R705" s="76"/>
      <c r="S705" s="72"/>
    </row>
    <row r="706" spans="5:19" ht="15.75" customHeight="1" x14ac:dyDescent="0.2">
      <c r="E706" s="76"/>
      <c r="I706" s="77"/>
      <c r="K706" s="76"/>
      <c r="L706" s="76"/>
      <c r="O706" s="76"/>
      <c r="P706" s="76"/>
      <c r="Q706" s="76"/>
      <c r="R706" s="76"/>
      <c r="S706" s="72"/>
    </row>
    <row r="707" spans="5:19" ht="15.75" customHeight="1" x14ac:dyDescent="0.2">
      <c r="E707" s="76"/>
      <c r="I707" s="77"/>
      <c r="K707" s="76"/>
      <c r="L707" s="76"/>
      <c r="O707" s="76"/>
      <c r="P707" s="76"/>
      <c r="Q707" s="76"/>
      <c r="R707" s="76"/>
      <c r="S707" s="72"/>
    </row>
    <row r="708" spans="5:19" ht="15.75" customHeight="1" x14ac:dyDescent="0.2">
      <c r="E708" s="76"/>
      <c r="I708" s="77"/>
      <c r="K708" s="76"/>
      <c r="L708" s="76"/>
      <c r="O708" s="76"/>
      <c r="P708" s="76"/>
      <c r="Q708" s="76"/>
      <c r="R708" s="76"/>
      <c r="S708" s="72"/>
    </row>
    <row r="709" spans="5:19" ht="15.75" customHeight="1" x14ac:dyDescent="0.2">
      <c r="E709" s="76"/>
      <c r="I709" s="77"/>
      <c r="K709" s="76"/>
      <c r="L709" s="76"/>
      <c r="O709" s="76"/>
      <c r="P709" s="76"/>
      <c r="Q709" s="76"/>
      <c r="R709" s="76"/>
      <c r="S709" s="72"/>
    </row>
    <row r="710" spans="5:19" ht="15.75" customHeight="1" x14ac:dyDescent="0.2">
      <c r="E710" s="76"/>
      <c r="I710" s="77"/>
      <c r="K710" s="76"/>
      <c r="L710" s="76"/>
      <c r="O710" s="76"/>
      <c r="P710" s="76"/>
      <c r="Q710" s="76"/>
      <c r="R710" s="76"/>
      <c r="S710" s="72"/>
    </row>
    <row r="711" spans="5:19" ht="15.75" customHeight="1" x14ac:dyDescent="0.2">
      <c r="E711" s="76"/>
      <c r="I711" s="77"/>
      <c r="K711" s="76"/>
      <c r="L711" s="76"/>
      <c r="O711" s="76"/>
      <c r="P711" s="76"/>
      <c r="Q711" s="76"/>
      <c r="R711" s="76"/>
      <c r="S711" s="72"/>
    </row>
    <row r="712" spans="5:19" ht="15.75" customHeight="1" x14ac:dyDescent="0.2">
      <c r="E712" s="76"/>
      <c r="I712" s="77"/>
      <c r="K712" s="76"/>
      <c r="L712" s="76"/>
      <c r="O712" s="76"/>
      <c r="P712" s="76"/>
      <c r="Q712" s="76"/>
      <c r="R712" s="76"/>
      <c r="S712" s="72"/>
    </row>
    <row r="713" spans="5:19" ht="15.75" customHeight="1" x14ac:dyDescent="0.2">
      <c r="E713" s="76"/>
      <c r="I713" s="77"/>
      <c r="K713" s="76"/>
      <c r="L713" s="76"/>
      <c r="O713" s="76"/>
      <c r="P713" s="76"/>
      <c r="Q713" s="76"/>
      <c r="R713" s="76"/>
      <c r="S713" s="72"/>
    </row>
    <row r="714" spans="5:19" ht="15.75" customHeight="1" x14ac:dyDescent="0.2">
      <c r="E714" s="76"/>
      <c r="I714" s="77"/>
      <c r="K714" s="76"/>
      <c r="L714" s="76"/>
      <c r="O714" s="76"/>
      <c r="P714" s="76"/>
      <c r="Q714" s="76"/>
      <c r="R714" s="76"/>
      <c r="S714" s="72"/>
    </row>
    <row r="715" spans="5:19" ht="15.75" customHeight="1" x14ac:dyDescent="0.2">
      <c r="E715" s="76"/>
      <c r="I715" s="77"/>
      <c r="K715" s="76"/>
      <c r="L715" s="76"/>
      <c r="O715" s="76"/>
      <c r="P715" s="76"/>
      <c r="Q715" s="76"/>
      <c r="R715" s="76"/>
      <c r="S715" s="72"/>
    </row>
    <row r="716" spans="5:19" ht="15.75" customHeight="1" x14ac:dyDescent="0.2">
      <c r="E716" s="76"/>
      <c r="I716" s="77"/>
      <c r="K716" s="76"/>
      <c r="L716" s="76"/>
      <c r="O716" s="76"/>
      <c r="P716" s="76"/>
      <c r="Q716" s="76"/>
      <c r="R716" s="76"/>
      <c r="S716" s="72"/>
    </row>
    <row r="717" spans="5:19" ht="15.75" customHeight="1" x14ac:dyDescent="0.2">
      <c r="E717" s="76"/>
      <c r="I717" s="77"/>
      <c r="K717" s="76"/>
      <c r="L717" s="76"/>
      <c r="O717" s="76"/>
      <c r="P717" s="76"/>
      <c r="Q717" s="76"/>
      <c r="R717" s="76"/>
      <c r="S717" s="72"/>
    </row>
    <row r="718" spans="5:19" ht="15.75" customHeight="1" x14ac:dyDescent="0.2">
      <c r="E718" s="76"/>
      <c r="I718" s="77"/>
      <c r="K718" s="76"/>
      <c r="L718" s="76"/>
      <c r="O718" s="76"/>
      <c r="P718" s="76"/>
      <c r="Q718" s="76"/>
      <c r="R718" s="76"/>
      <c r="S718" s="72"/>
    </row>
    <row r="719" spans="5:19" ht="15.75" customHeight="1" x14ac:dyDescent="0.2">
      <c r="E719" s="76"/>
      <c r="I719" s="77"/>
      <c r="K719" s="76"/>
      <c r="L719" s="76"/>
      <c r="O719" s="76"/>
      <c r="P719" s="76"/>
      <c r="Q719" s="76"/>
      <c r="R719" s="76"/>
      <c r="S719" s="72"/>
    </row>
    <row r="720" spans="5:19" ht="15.75" customHeight="1" x14ac:dyDescent="0.2">
      <c r="E720" s="76"/>
      <c r="I720" s="77"/>
      <c r="K720" s="76"/>
      <c r="L720" s="76"/>
      <c r="O720" s="76"/>
      <c r="P720" s="76"/>
      <c r="Q720" s="76"/>
      <c r="R720" s="76"/>
      <c r="S720" s="72"/>
    </row>
    <row r="721" spans="5:19" ht="15.75" customHeight="1" x14ac:dyDescent="0.2">
      <c r="E721" s="76"/>
      <c r="I721" s="77"/>
      <c r="K721" s="76"/>
      <c r="L721" s="76"/>
      <c r="O721" s="76"/>
      <c r="P721" s="76"/>
      <c r="Q721" s="76"/>
      <c r="R721" s="76"/>
      <c r="S721" s="72"/>
    </row>
    <row r="722" spans="5:19" ht="15.75" customHeight="1" x14ac:dyDescent="0.2">
      <c r="E722" s="76"/>
      <c r="I722" s="77"/>
      <c r="K722" s="76"/>
      <c r="L722" s="76"/>
      <c r="O722" s="76"/>
      <c r="P722" s="76"/>
      <c r="Q722" s="76"/>
      <c r="R722" s="76"/>
      <c r="S722" s="72"/>
    </row>
    <row r="723" spans="5:19" ht="15.75" customHeight="1" x14ac:dyDescent="0.2">
      <c r="E723" s="76"/>
      <c r="I723" s="77"/>
      <c r="K723" s="76"/>
      <c r="L723" s="76"/>
      <c r="O723" s="76"/>
      <c r="P723" s="76"/>
      <c r="Q723" s="76"/>
      <c r="R723" s="76"/>
      <c r="S723" s="72"/>
    </row>
    <row r="724" spans="5:19" ht="15.75" customHeight="1" x14ac:dyDescent="0.2">
      <c r="E724" s="76"/>
      <c r="I724" s="77"/>
      <c r="K724" s="76"/>
      <c r="L724" s="76"/>
      <c r="O724" s="76"/>
      <c r="P724" s="76"/>
      <c r="Q724" s="76"/>
      <c r="R724" s="76"/>
      <c r="S724" s="72"/>
    </row>
    <row r="725" spans="5:19" ht="15.75" customHeight="1" x14ac:dyDescent="0.2">
      <c r="E725" s="76"/>
      <c r="I725" s="77"/>
      <c r="K725" s="76"/>
      <c r="L725" s="76"/>
      <c r="O725" s="76"/>
      <c r="P725" s="76"/>
      <c r="Q725" s="76"/>
      <c r="R725" s="76"/>
      <c r="S725" s="72"/>
    </row>
    <row r="726" spans="5:19" ht="15.75" customHeight="1" x14ac:dyDescent="0.2">
      <c r="E726" s="76"/>
      <c r="I726" s="77"/>
      <c r="K726" s="76"/>
      <c r="L726" s="76"/>
      <c r="O726" s="76"/>
      <c r="P726" s="76"/>
      <c r="Q726" s="76"/>
      <c r="R726" s="76"/>
      <c r="S726" s="72"/>
    </row>
    <row r="727" spans="5:19" ht="15.75" customHeight="1" x14ac:dyDescent="0.2">
      <c r="E727" s="76"/>
      <c r="I727" s="77"/>
      <c r="K727" s="76"/>
      <c r="L727" s="76"/>
      <c r="O727" s="76"/>
      <c r="P727" s="76"/>
      <c r="Q727" s="76"/>
      <c r="R727" s="76"/>
      <c r="S727" s="72"/>
    </row>
    <row r="728" spans="5:19" ht="15.75" customHeight="1" x14ac:dyDescent="0.2">
      <c r="E728" s="76"/>
      <c r="I728" s="77"/>
      <c r="K728" s="76"/>
      <c r="L728" s="76"/>
      <c r="O728" s="76"/>
      <c r="P728" s="76"/>
      <c r="Q728" s="76"/>
      <c r="R728" s="76"/>
      <c r="S728" s="72"/>
    </row>
    <row r="729" spans="5:19" ht="15.75" customHeight="1" x14ac:dyDescent="0.2">
      <c r="E729" s="76"/>
      <c r="I729" s="77"/>
      <c r="K729" s="76"/>
      <c r="L729" s="76"/>
      <c r="O729" s="76"/>
      <c r="P729" s="76"/>
      <c r="Q729" s="76"/>
      <c r="R729" s="76"/>
      <c r="S729" s="72"/>
    </row>
    <row r="730" spans="5:19" ht="15.75" customHeight="1" x14ac:dyDescent="0.2">
      <c r="E730" s="76"/>
      <c r="I730" s="77"/>
      <c r="K730" s="76"/>
      <c r="L730" s="76"/>
      <c r="O730" s="76"/>
      <c r="P730" s="76"/>
      <c r="Q730" s="76"/>
      <c r="R730" s="76"/>
      <c r="S730" s="72"/>
    </row>
    <row r="731" spans="5:19" ht="15.75" customHeight="1" x14ac:dyDescent="0.2">
      <c r="E731" s="76"/>
      <c r="I731" s="77"/>
      <c r="K731" s="76"/>
      <c r="L731" s="76"/>
      <c r="O731" s="76"/>
      <c r="P731" s="76"/>
      <c r="Q731" s="76"/>
      <c r="R731" s="76"/>
      <c r="S731" s="72"/>
    </row>
    <row r="732" spans="5:19" ht="15.75" customHeight="1" x14ac:dyDescent="0.2">
      <c r="E732" s="76"/>
      <c r="I732" s="77"/>
      <c r="K732" s="76"/>
      <c r="L732" s="76"/>
      <c r="O732" s="76"/>
      <c r="P732" s="76"/>
      <c r="Q732" s="76"/>
      <c r="R732" s="76"/>
      <c r="S732" s="72"/>
    </row>
    <row r="733" spans="5:19" ht="15.75" customHeight="1" x14ac:dyDescent="0.2">
      <c r="E733" s="76"/>
      <c r="I733" s="77"/>
      <c r="K733" s="76"/>
      <c r="L733" s="76"/>
      <c r="O733" s="76"/>
      <c r="P733" s="76"/>
      <c r="Q733" s="76"/>
      <c r="R733" s="76"/>
      <c r="S733" s="72"/>
    </row>
    <row r="734" spans="5:19" ht="15.75" customHeight="1" x14ac:dyDescent="0.2">
      <c r="E734" s="76"/>
      <c r="I734" s="77"/>
      <c r="K734" s="76"/>
      <c r="L734" s="76"/>
      <c r="O734" s="76"/>
      <c r="P734" s="76"/>
      <c r="Q734" s="76"/>
      <c r="R734" s="76"/>
      <c r="S734" s="72"/>
    </row>
    <row r="735" spans="5:19" ht="15.75" customHeight="1" x14ac:dyDescent="0.2">
      <c r="E735" s="76"/>
      <c r="I735" s="77"/>
      <c r="K735" s="76"/>
      <c r="L735" s="76"/>
      <c r="O735" s="76"/>
      <c r="P735" s="76"/>
      <c r="Q735" s="76"/>
      <c r="R735" s="76"/>
      <c r="S735" s="72"/>
    </row>
    <row r="736" spans="5:19" ht="15.75" customHeight="1" x14ac:dyDescent="0.2">
      <c r="E736" s="76"/>
      <c r="I736" s="77"/>
      <c r="K736" s="76"/>
      <c r="L736" s="76"/>
      <c r="O736" s="76"/>
      <c r="P736" s="76"/>
      <c r="Q736" s="76"/>
      <c r="R736" s="76"/>
      <c r="S736" s="72"/>
    </row>
    <row r="737" spans="5:19" ht="15.75" customHeight="1" x14ac:dyDescent="0.2">
      <c r="E737" s="76"/>
      <c r="I737" s="77"/>
      <c r="K737" s="76"/>
      <c r="L737" s="76"/>
      <c r="O737" s="76"/>
      <c r="P737" s="76"/>
      <c r="Q737" s="76"/>
      <c r="R737" s="76"/>
      <c r="S737" s="72"/>
    </row>
    <row r="738" spans="5:19" ht="15.75" customHeight="1" x14ac:dyDescent="0.2">
      <c r="E738" s="76"/>
      <c r="I738" s="77"/>
      <c r="K738" s="76"/>
      <c r="L738" s="76"/>
      <c r="O738" s="76"/>
      <c r="P738" s="76"/>
      <c r="Q738" s="76"/>
      <c r="R738" s="76"/>
      <c r="S738" s="72"/>
    </row>
    <row r="739" spans="5:19" ht="15.75" customHeight="1" x14ac:dyDescent="0.2">
      <c r="E739" s="76"/>
      <c r="I739" s="77"/>
      <c r="K739" s="76"/>
      <c r="L739" s="76"/>
      <c r="O739" s="76"/>
      <c r="P739" s="76"/>
      <c r="Q739" s="76"/>
      <c r="R739" s="76"/>
      <c r="S739" s="72"/>
    </row>
    <row r="740" spans="5:19" ht="15.75" customHeight="1" x14ac:dyDescent="0.2">
      <c r="E740" s="76"/>
      <c r="I740" s="77"/>
      <c r="K740" s="76"/>
      <c r="L740" s="76"/>
      <c r="O740" s="76"/>
      <c r="P740" s="76"/>
      <c r="Q740" s="76"/>
      <c r="R740" s="76"/>
      <c r="S740" s="72"/>
    </row>
    <row r="741" spans="5:19" ht="15.75" customHeight="1" x14ac:dyDescent="0.2">
      <c r="E741" s="76"/>
      <c r="I741" s="77"/>
      <c r="K741" s="76"/>
      <c r="L741" s="76"/>
      <c r="O741" s="76"/>
      <c r="P741" s="76"/>
      <c r="Q741" s="76"/>
      <c r="R741" s="76"/>
      <c r="S741" s="72"/>
    </row>
    <row r="742" spans="5:19" ht="15.75" customHeight="1" x14ac:dyDescent="0.2">
      <c r="E742" s="76"/>
      <c r="I742" s="77"/>
      <c r="K742" s="76"/>
      <c r="L742" s="76"/>
      <c r="O742" s="76"/>
      <c r="P742" s="76"/>
      <c r="Q742" s="76"/>
      <c r="R742" s="76"/>
      <c r="S742" s="72"/>
    </row>
    <row r="743" spans="5:19" ht="15.75" customHeight="1" x14ac:dyDescent="0.2">
      <c r="E743" s="76"/>
      <c r="I743" s="77"/>
      <c r="K743" s="76"/>
      <c r="L743" s="76"/>
      <c r="O743" s="76"/>
      <c r="P743" s="76"/>
      <c r="Q743" s="76"/>
      <c r="R743" s="76"/>
      <c r="S743" s="72"/>
    </row>
    <row r="744" spans="5:19" ht="15.75" customHeight="1" x14ac:dyDescent="0.2">
      <c r="E744" s="76"/>
      <c r="I744" s="77"/>
      <c r="K744" s="76"/>
      <c r="L744" s="76"/>
      <c r="O744" s="76"/>
      <c r="P744" s="76"/>
      <c r="Q744" s="76"/>
      <c r="R744" s="76"/>
      <c r="S744" s="72"/>
    </row>
    <row r="745" spans="5:19" ht="15.75" customHeight="1" x14ac:dyDescent="0.2">
      <c r="E745" s="76"/>
      <c r="I745" s="77"/>
      <c r="K745" s="76"/>
      <c r="L745" s="76"/>
      <c r="O745" s="76"/>
      <c r="P745" s="76"/>
      <c r="Q745" s="76"/>
      <c r="R745" s="76"/>
      <c r="S745" s="72"/>
    </row>
    <row r="746" spans="5:19" ht="15.75" customHeight="1" x14ac:dyDescent="0.2">
      <c r="E746" s="76"/>
      <c r="I746" s="77"/>
      <c r="K746" s="76"/>
      <c r="L746" s="76"/>
      <c r="O746" s="76"/>
      <c r="P746" s="76"/>
      <c r="Q746" s="76"/>
      <c r="R746" s="76"/>
      <c r="S746" s="72"/>
    </row>
    <row r="747" spans="5:19" ht="15.75" customHeight="1" x14ac:dyDescent="0.2">
      <c r="E747" s="76"/>
      <c r="I747" s="77"/>
      <c r="K747" s="76"/>
      <c r="L747" s="76"/>
      <c r="O747" s="76"/>
      <c r="P747" s="76"/>
      <c r="Q747" s="76"/>
      <c r="R747" s="76"/>
      <c r="S747" s="72"/>
    </row>
    <row r="748" spans="5:19" ht="15.75" customHeight="1" x14ac:dyDescent="0.2">
      <c r="E748" s="76"/>
      <c r="I748" s="77"/>
      <c r="K748" s="76"/>
      <c r="L748" s="76"/>
      <c r="O748" s="76"/>
      <c r="P748" s="76"/>
      <c r="Q748" s="76"/>
      <c r="R748" s="76"/>
      <c r="S748" s="72"/>
    </row>
    <row r="749" spans="5:19" ht="15.75" customHeight="1" x14ac:dyDescent="0.2">
      <c r="E749" s="76"/>
      <c r="I749" s="77"/>
      <c r="K749" s="76"/>
      <c r="L749" s="76"/>
      <c r="O749" s="76"/>
      <c r="P749" s="76"/>
      <c r="Q749" s="76"/>
      <c r="R749" s="76"/>
      <c r="S749" s="72"/>
    </row>
    <row r="750" spans="5:19" ht="15.75" customHeight="1" x14ac:dyDescent="0.2">
      <c r="E750" s="76"/>
      <c r="I750" s="77"/>
      <c r="K750" s="76"/>
      <c r="L750" s="76"/>
      <c r="O750" s="76"/>
      <c r="P750" s="76"/>
      <c r="Q750" s="76"/>
      <c r="R750" s="76"/>
      <c r="S750" s="72"/>
    </row>
    <row r="751" spans="5:19" ht="15.75" customHeight="1" x14ac:dyDescent="0.2">
      <c r="E751" s="76"/>
      <c r="I751" s="77"/>
      <c r="K751" s="76"/>
      <c r="L751" s="76"/>
      <c r="O751" s="76"/>
      <c r="P751" s="76"/>
      <c r="Q751" s="76"/>
      <c r="R751" s="76"/>
      <c r="S751" s="72"/>
    </row>
    <row r="752" spans="5:19" ht="15.75" customHeight="1" x14ac:dyDescent="0.2">
      <c r="E752" s="76"/>
      <c r="I752" s="77"/>
      <c r="K752" s="76"/>
      <c r="L752" s="76"/>
      <c r="O752" s="76"/>
      <c r="P752" s="76"/>
      <c r="Q752" s="76"/>
      <c r="R752" s="76"/>
      <c r="S752" s="72"/>
    </row>
    <row r="753" spans="5:19" ht="15.75" customHeight="1" x14ac:dyDescent="0.2">
      <c r="E753" s="76"/>
      <c r="I753" s="77"/>
      <c r="K753" s="76"/>
      <c r="L753" s="76"/>
      <c r="O753" s="76"/>
      <c r="P753" s="76"/>
      <c r="Q753" s="76"/>
      <c r="R753" s="76"/>
      <c r="S753" s="72"/>
    </row>
    <row r="754" spans="5:19" ht="15.75" customHeight="1" x14ac:dyDescent="0.2">
      <c r="E754" s="76"/>
      <c r="I754" s="77"/>
      <c r="K754" s="76"/>
      <c r="L754" s="76"/>
      <c r="O754" s="76"/>
      <c r="P754" s="76"/>
      <c r="Q754" s="76"/>
      <c r="R754" s="76"/>
      <c r="S754" s="72"/>
    </row>
    <row r="755" spans="5:19" ht="15.75" customHeight="1" x14ac:dyDescent="0.2">
      <c r="E755" s="76"/>
      <c r="I755" s="77"/>
      <c r="K755" s="76"/>
      <c r="L755" s="76"/>
      <c r="O755" s="76"/>
      <c r="P755" s="76"/>
      <c r="Q755" s="76"/>
      <c r="R755" s="76"/>
      <c r="S755" s="72"/>
    </row>
    <row r="756" spans="5:19" ht="15.75" customHeight="1" x14ac:dyDescent="0.2">
      <c r="E756" s="76"/>
      <c r="I756" s="77"/>
      <c r="K756" s="76"/>
      <c r="L756" s="76"/>
      <c r="O756" s="76"/>
      <c r="P756" s="76"/>
      <c r="Q756" s="76"/>
      <c r="R756" s="76"/>
      <c r="S756" s="72"/>
    </row>
    <row r="757" spans="5:19" ht="15.75" customHeight="1" x14ac:dyDescent="0.2">
      <c r="E757" s="76"/>
      <c r="I757" s="77"/>
      <c r="K757" s="76"/>
      <c r="L757" s="76"/>
      <c r="O757" s="76"/>
      <c r="P757" s="76"/>
      <c r="Q757" s="76"/>
      <c r="R757" s="76"/>
      <c r="S757" s="72"/>
    </row>
    <row r="758" spans="5:19" ht="15.75" customHeight="1" x14ac:dyDescent="0.2">
      <c r="E758" s="76"/>
      <c r="I758" s="77"/>
      <c r="K758" s="76"/>
      <c r="L758" s="76"/>
      <c r="O758" s="76"/>
      <c r="P758" s="76"/>
      <c r="Q758" s="76"/>
      <c r="R758" s="76"/>
      <c r="S758" s="72"/>
    </row>
    <row r="759" spans="5:19" ht="15.75" customHeight="1" x14ac:dyDescent="0.2">
      <c r="E759" s="76"/>
      <c r="I759" s="77"/>
      <c r="K759" s="76"/>
      <c r="L759" s="76"/>
      <c r="O759" s="76"/>
      <c r="P759" s="76"/>
      <c r="Q759" s="76"/>
      <c r="R759" s="76"/>
      <c r="S759" s="72"/>
    </row>
    <row r="760" spans="5:19" ht="15.75" customHeight="1" x14ac:dyDescent="0.2">
      <c r="E760" s="76"/>
      <c r="I760" s="77"/>
      <c r="K760" s="76"/>
      <c r="L760" s="76"/>
      <c r="O760" s="76"/>
      <c r="P760" s="76"/>
      <c r="Q760" s="76"/>
      <c r="R760" s="76"/>
      <c r="S760" s="72"/>
    </row>
    <row r="761" spans="5:19" ht="15.75" customHeight="1" x14ac:dyDescent="0.2">
      <c r="E761" s="76"/>
      <c r="I761" s="77"/>
      <c r="K761" s="76"/>
      <c r="L761" s="76"/>
      <c r="O761" s="76"/>
      <c r="P761" s="76"/>
      <c r="Q761" s="76"/>
      <c r="R761" s="76"/>
      <c r="S761" s="72"/>
    </row>
    <row r="762" spans="5:19" ht="15.75" customHeight="1" x14ac:dyDescent="0.2">
      <c r="E762" s="76"/>
      <c r="I762" s="77"/>
      <c r="K762" s="76"/>
      <c r="L762" s="76"/>
      <c r="O762" s="76"/>
      <c r="P762" s="76"/>
      <c r="Q762" s="76"/>
      <c r="R762" s="76"/>
      <c r="S762" s="72"/>
    </row>
    <row r="763" spans="5:19" ht="15.75" customHeight="1" x14ac:dyDescent="0.2">
      <c r="E763" s="76"/>
      <c r="I763" s="77"/>
      <c r="K763" s="76"/>
      <c r="L763" s="76"/>
      <c r="O763" s="76"/>
      <c r="P763" s="76"/>
      <c r="Q763" s="76"/>
      <c r="R763" s="76"/>
      <c r="S763" s="72"/>
    </row>
    <row r="764" spans="5:19" ht="15.75" customHeight="1" x14ac:dyDescent="0.2">
      <c r="E764" s="76"/>
      <c r="I764" s="77"/>
      <c r="K764" s="76"/>
      <c r="L764" s="76"/>
      <c r="O764" s="76"/>
      <c r="P764" s="76"/>
      <c r="Q764" s="76"/>
      <c r="R764" s="76"/>
      <c r="S764" s="72"/>
    </row>
    <row r="765" spans="5:19" ht="15.75" customHeight="1" x14ac:dyDescent="0.2">
      <c r="E765" s="76"/>
      <c r="I765" s="77"/>
      <c r="K765" s="76"/>
      <c r="L765" s="76"/>
      <c r="O765" s="76"/>
      <c r="P765" s="76"/>
      <c r="Q765" s="76"/>
      <c r="R765" s="76"/>
      <c r="S765" s="72"/>
    </row>
    <row r="766" spans="5:19" ht="15.75" customHeight="1" x14ac:dyDescent="0.2">
      <c r="E766" s="76"/>
      <c r="I766" s="77"/>
      <c r="K766" s="76"/>
      <c r="L766" s="76"/>
      <c r="O766" s="76"/>
      <c r="P766" s="76"/>
      <c r="Q766" s="76"/>
      <c r="R766" s="76"/>
      <c r="S766" s="72"/>
    </row>
    <row r="767" spans="5:19" ht="15.75" customHeight="1" x14ac:dyDescent="0.2">
      <c r="E767" s="76"/>
      <c r="I767" s="77"/>
      <c r="K767" s="76"/>
      <c r="L767" s="76"/>
      <c r="O767" s="76"/>
      <c r="P767" s="76"/>
      <c r="Q767" s="76"/>
      <c r="R767" s="76"/>
      <c r="S767" s="72"/>
    </row>
    <row r="768" spans="5:19" ht="15.75" customHeight="1" x14ac:dyDescent="0.2">
      <c r="E768" s="76"/>
      <c r="I768" s="77"/>
      <c r="K768" s="76"/>
      <c r="L768" s="76"/>
      <c r="O768" s="76"/>
      <c r="P768" s="76"/>
      <c r="Q768" s="76"/>
      <c r="R768" s="76"/>
      <c r="S768" s="72"/>
    </row>
    <row r="769" spans="5:19" ht="15.75" customHeight="1" x14ac:dyDescent="0.2">
      <c r="E769" s="76"/>
      <c r="I769" s="77"/>
      <c r="K769" s="76"/>
      <c r="L769" s="76"/>
      <c r="O769" s="76"/>
      <c r="P769" s="76"/>
      <c r="Q769" s="76"/>
      <c r="R769" s="76"/>
      <c r="S769" s="72"/>
    </row>
    <row r="770" spans="5:19" ht="15.75" customHeight="1" x14ac:dyDescent="0.2">
      <c r="E770" s="76"/>
      <c r="I770" s="77"/>
      <c r="K770" s="76"/>
      <c r="L770" s="76"/>
      <c r="O770" s="76"/>
      <c r="P770" s="76"/>
      <c r="Q770" s="76"/>
      <c r="R770" s="76"/>
      <c r="S770" s="72"/>
    </row>
    <row r="771" spans="5:19" ht="15.75" customHeight="1" x14ac:dyDescent="0.2">
      <c r="E771" s="76"/>
      <c r="I771" s="77"/>
      <c r="K771" s="76"/>
      <c r="L771" s="76"/>
      <c r="O771" s="76"/>
      <c r="P771" s="76"/>
      <c r="Q771" s="76"/>
      <c r="R771" s="76"/>
      <c r="S771" s="72"/>
    </row>
    <row r="772" spans="5:19" ht="15.75" customHeight="1" x14ac:dyDescent="0.2">
      <c r="E772" s="76"/>
      <c r="I772" s="77"/>
      <c r="K772" s="76"/>
      <c r="L772" s="76"/>
      <c r="O772" s="76"/>
      <c r="P772" s="76"/>
      <c r="Q772" s="76"/>
      <c r="R772" s="76"/>
      <c r="S772" s="72"/>
    </row>
    <row r="773" spans="5:19" ht="15.75" customHeight="1" x14ac:dyDescent="0.2">
      <c r="E773" s="76"/>
      <c r="I773" s="77"/>
      <c r="K773" s="76"/>
      <c r="L773" s="76"/>
      <c r="O773" s="76"/>
      <c r="P773" s="76"/>
      <c r="Q773" s="76"/>
      <c r="R773" s="76"/>
      <c r="S773" s="72"/>
    </row>
    <row r="774" spans="5:19" ht="15.75" customHeight="1" x14ac:dyDescent="0.2">
      <c r="E774" s="76"/>
      <c r="I774" s="77"/>
      <c r="K774" s="76"/>
      <c r="L774" s="76"/>
      <c r="O774" s="76"/>
      <c r="P774" s="76"/>
      <c r="Q774" s="76"/>
      <c r="R774" s="76"/>
      <c r="S774" s="72"/>
    </row>
    <row r="775" spans="5:19" ht="15.75" customHeight="1" x14ac:dyDescent="0.2">
      <c r="E775" s="76"/>
      <c r="I775" s="77"/>
      <c r="K775" s="76"/>
      <c r="L775" s="76"/>
      <c r="O775" s="76"/>
      <c r="P775" s="76"/>
      <c r="Q775" s="76"/>
      <c r="R775" s="76"/>
      <c r="S775" s="72"/>
    </row>
    <row r="776" spans="5:19" ht="15.75" customHeight="1" x14ac:dyDescent="0.2">
      <c r="E776" s="76"/>
      <c r="I776" s="77"/>
      <c r="K776" s="76"/>
      <c r="L776" s="76"/>
      <c r="O776" s="76"/>
      <c r="P776" s="76"/>
      <c r="Q776" s="76"/>
      <c r="R776" s="76"/>
      <c r="S776" s="72"/>
    </row>
    <row r="777" spans="5:19" ht="15.75" customHeight="1" x14ac:dyDescent="0.2">
      <c r="E777" s="76"/>
      <c r="I777" s="77"/>
      <c r="K777" s="76"/>
      <c r="L777" s="76"/>
      <c r="O777" s="76"/>
      <c r="P777" s="76"/>
      <c r="Q777" s="76"/>
      <c r="R777" s="76"/>
      <c r="S777" s="72"/>
    </row>
    <row r="778" spans="5:19" ht="15.75" customHeight="1" x14ac:dyDescent="0.2">
      <c r="E778" s="76"/>
      <c r="I778" s="77"/>
      <c r="K778" s="76"/>
      <c r="L778" s="76"/>
      <c r="O778" s="76"/>
      <c r="P778" s="76"/>
      <c r="Q778" s="76"/>
      <c r="R778" s="76"/>
      <c r="S778" s="72"/>
    </row>
    <row r="779" spans="5:19" ht="15.75" customHeight="1" x14ac:dyDescent="0.2">
      <c r="E779" s="76"/>
      <c r="I779" s="77"/>
      <c r="K779" s="76"/>
      <c r="L779" s="76"/>
      <c r="O779" s="76"/>
      <c r="P779" s="76"/>
      <c r="Q779" s="76"/>
      <c r="R779" s="76"/>
      <c r="S779" s="72"/>
    </row>
    <row r="780" spans="5:19" ht="15.75" customHeight="1" x14ac:dyDescent="0.2">
      <c r="E780" s="76"/>
      <c r="I780" s="77"/>
      <c r="K780" s="76"/>
      <c r="L780" s="76"/>
      <c r="O780" s="76"/>
      <c r="P780" s="76"/>
      <c r="Q780" s="76"/>
      <c r="R780" s="76"/>
      <c r="S780" s="72"/>
    </row>
    <row r="781" spans="5:19" ht="15.75" customHeight="1" x14ac:dyDescent="0.2">
      <c r="E781" s="76"/>
      <c r="I781" s="77"/>
      <c r="K781" s="76"/>
      <c r="L781" s="76"/>
      <c r="O781" s="76"/>
      <c r="P781" s="76"/>
      <c r="Q781" s="76"/>
      <c r="R781" s="76"/>
      <c r="S781" s="72"/>
    </row>
    <row r="782" spans="5:19" ht="15.75" customHeight="1" x14ac:dyDescent="0.2">
      <c r="E782" s="76"/>
      <c r="I782" s="77"/>
      <c r="K782" s="76"/>
      <c r="L782" s="76"/>
      <c r="O782" s="76"/>
      <c r="P782" s="76"/>
      <c r="Q782" s="76"/>
      <c r="R782" s="76"/>
      <c r="S782" s="72"/>
    </row>
    <row r="783" spans="5:19" ht="15.75" customHeight="1" x14ac:dyDescent="0.2">
      <c r="E783" s="76"/>
      <c r="I783" s="77"/>
      <c r="K783" s="76"/>
      <c r="L783" s="76"/>
      <c r="O783" s="76"/>
      <c r="P783" s="76"/>
      <c r="Q783" s="76"/>
      <c r="R783" s="76"/>
      <c r="S783" s="72"/>
    </row>
    <row r="784" spans="5:19" ht="15.75" customHeight="1" x14ac:dyDescent="0.2">
      <c r="E784" s="76"/>
      <c r="I784" s="77"/>
      <c r="K784" s="76"/>
      <c r="L784" s="76"/>
      <c r="O784" s="76"/>
      <c r="P784" s="76"/>
      <c r="Q784" s="76"/>
      <c r="R784" s="76"/>
      <c r="S784" s="72"/>
    </row>
    <row r="785" spans="5:19" ht="15.75" customHeight="1" x14ac:dyDescent="0.2">
      <c r="E785" s="76"/>
      <c r="I785" s="77"/>
      <c r="K785" s="76"/>
      <c r="L785" s="76"/>
      <c r="O785" s="76"/>
      <c r="P785" s="76"/>
      <c r="Q785" s="76"/>
      <c r="R785" s="76"/>
      <c r="S785" s="72"/>
    </row>
    <row r="786" spans="5:19" ht="15.75" customHeight="1" x14ac:dyDescent="0.2">
      <c r="E786" s="76"/>
      <c r="I786" s="77"/>
      <c r="K786" s="76"/>
      <c r="L786" s="76"/>
      <c r="O786" s="76"/>
      <c r="P786" s="76"/>
      <c r="Q786" s="76"/>
      <c r="R786" s="76"/>
      <c r="S786" s="72"/>
    </row>
    <row r="787" spans="5:19" ht="15.75" customHeight="1" x14ac:dyDescent="0.2">
      <c r="E787" s="76"/>
      <c r="I787" s="77"/>
      <c r="K787" s="76"/>
      <c r="L787" s="76"/>
      <c r="O787" s="76"/>
      <c r="P787" s="76"/>
      <c r="Q787" s="76"/>
      <c r="R787" s="76"/>
      <c r="S787" s="72"/>
    </row>
    <row r="788" spans="5:19" ht="15.75" customHeight="1" x14ac:dyDescent="0.2">
      <c r="E788" s="76"/>
      <c r="I788" s="77"/>
      <c r="K788" s="76"/>
      <c r="L788" s="76"/>
      <c r="O788" s="76"/>
      <c r="P788" s="76"/>
      <c r="Q788" s="76"/>
      <c r="R788" s="76"/>
      <c r="S788" s="72"/>
    </row>
    <row r="789" spans="5:19" ht="15.75" customHeight="1" x14ac:dyDescent="0.2">
      <c r="E789" s="76"/>
      <c r="I789" s="77"/>
      <c r="K789" s="76"/>
      <c r="L789" s="76"/>
      <c r="O789" s="76"/>
      <c r="P789" s="76"/>
      <c r="Q789" s="76"/>
      <c r="R789" s="76"/>
      <c r="S789" s="72"/>
    </row>
    <row r="790" spans="5:19" ht="15.75" customHeight="1" x14ac:dyDescent="0.2">
      <c r="E790" s="76"/>
      <c r="I790" s="77"/>
      <c r="K790" s="76"/>
      <c r="L790" s="76"/>
      <c r="O790" s="76"/>
      <c r="P790" s="76"/>
      <c r="Q790" s="76"/>
      <c r="R790" s="76"/>
      <c r="S790" s="72"/>
    </row>
    <row r="791" spans="5:19" ht="15.75" customHeight="1" x14ac:dyDescent="0.2">
      <c r="E791" s="76"/>
      <c r="I791" s="77"/>
      <c r="K791" s="76"/>
      <c r="L791" s="76"/>
      <c r="O791" s="76"/>
      <c r="P791" s="76"/>
      <c r="Q791" s="76"/>
      <c r="R791" s="76"/>
      <c r="S791" s="72"/>
    </row>
    <row r="792" spans="5:19" ht="15.75" customHeight="1" x14ac:dyDescent="0.2">
      <c r="E792" s="76"/>
      <c r="I792" s="77"/>
      <c r="K792" s="76"/>
      <c r="L792" s="76"/>
      <c r="O792" s="76"/>
      <c r="P792" s="76"/>
      <c r="Q792" s="76"/>
      <c r="R792" s="76"/>
      <c r="S792" s="72"/>
    </row>
    <row r="793" spans="5:19" ht="15.75" customHeight="1" x14ac:dyDescent="0.2">
      <c r="E793" s="76"/>
      <c r="I793" s="77"/>
      <c r="K793" s="76"/>
      <c r="L793" s="76"/>
      <c r="O793" s="76"/>
      <c r="P793" s="76"/>
      <c r="Q793" s="76"/>
      <c r="R793" s="76"/>
      <c r="S793" s="72"/>
    </row>
    <row r="794" spans="5:19" ht="15.75" customHeight="1" x14ac:dyDescent="0.2">
      <c r="E794" s="76"/>
      <c r="I794" s="77"/>
      <c r="K794" s="76"/>
      <c r="L794" s="76"/>
      <c r="O794" s="76"/>
      <c r="P794" s="76"/>
      <c r="Q794" s="76"/>
      <c r="R794" s="76"/>
      <c r="S794" s="72"/>
    </row>
    <row r="795" spans="5:19" ht="15.75" customHeight="1" x14ac:dyDescent="0.2">
      <c r="E795" s="76"/>
      <c r="I795" s="77"/>
      <c r="K795" s="76"/>
      <c r="L795" s="76"/>
      <c r="O795" s="76"/>
      <c r="P795" s="76"/>
      <c r="Q795" s="76"/>
      <c r="R795" s="76"/>
      <c r="S795" s="72"/>
    </row>
    <row r="796" spans="5:19" ht="15.75" customHeight="1" x14ac:dyDescent="0.2">
      <c r="E796" s="76"/>
      <c r="I796" s="77"/>
      <c r="K796" s="76"/>
      <c r="L796" s="76"/>
      <c r="O796" s="76"/>
      <c r="P796" s="76"/>
      <c r="Q796" s="76"/>
      <c r="R796" s="76"/>
      <c r="S796" s="72"/>
    </row>
    <row r="797" spans="5:19" ht="15.75" customHeight="1" x14ac:dyDescent="0.2">
      <c r="E797" s="76"/>
      <c r="I797" s="77"/>
      <c r="K797" s="76"/>
      <c r="L797" s="76"/>
      <c r="O797" s="76"/>
      <c r="P797" s="76"/>
      <c r="Q797" s="76"/>
      <c r="R797" s="76"/>
      <c r="S797" s="72"/>
    </row>
    <row r="798" spans="5:19" ht="15.75" customHeight="1" x14ac:dyDescent="0.2">
      <c r="E798" s="76"/>
      <c r="I798" s="77"/>
      <c r="K798" s="76"/>
      <c r="L798" s="76"/>
      <c r="O798" s="76"/>
      <c r="P798" s="76"/>
      <c r="Q798" s="76"/>
      <c r="R798" s="76"/>
      <c r="S798" s="72"/>
    </row>
    <row r="799" spans="5:19" ht="15.75" customHeight="1" x14ac:dyDescent="0.2">
      <c r="E799" s="76"/>
      <c r="I799" s="77"/>
      <c r="K799" s="76"/>
      <c r="L799" s="76"/>
      <c r="O799" s="76"/>
      <c r="P799" s="76"/>
      <c r="Q799" s="76"/>
      <c r="R799" s="76"/>
      <c r="S799" s="72"/>
    </row>
    <row r="800" spans="5:19" ht="15.75" customHeight="1" x14ac:dyDescent="0.2">
      <c r="E800" s="76"/>
      <c r="I800" s="77"/>
      <c r="K800" s="76"/>
      <c r="L800" s="76"/>
      <c r="O800" s="76"/>
      <c r="P800" s="76"/>
      <c r="Q800" s="76"/>
      <c r="R800" s="76"/>
      <c r="S800" s="72"/>
    </row>
    <row r="801" spans="5:19" ht="15.75" customHeight="1" x14ac:dyDescent="0.2">
      <c r="E801" s="76"/>
      <c r="I801" s="77"/>
      <c r="K801" s="76"/>
      <c r="L801" s="76"/>
      <c r="O801" s="76"/>
      <c r="P801" s="76"/>
      <c r="Q801" s="76"/>
      <c r="R801" s="76"/>
      <c r="S801" s="72"/>
    </row>
    <row r="802" spans="5:19" ht="15.75" customHeight="1" x14ac:dyDescent="0.2">
      <c r="E802" s="76"/>
      <c r="I802" s="77"/>
      <c r="K802" s="76"/>
      <c r="L802" s="76"/>
      <c r="O802" s="76"/>
      <c r="P802" s="76"/>
      <c r="Q802" s="76"/>
      <c r="R802" s="76"/>
      <c r="S802" s="72"/>
    </row>
    <row r="803" spans="5:19" ht="15.75" customHeight="1" x14ac:dyDescent="0.2">
      <c r="E803" s="76"/>
      <c r="I803" s="77"/>
      <c r="K803" s="76"/>
      <c r="L803" s="76"/>
      <c r="O803" s="76"/>
      <c r="P803" s="76"/>
      <c r="Q803" s="76"/>
      <c r="R803" s="76"/>
      <c r="S803" s="72"/>
    </row>
    <row r="804" spans="5:19" ht="15.75" customHeight="1" x14ac:dyDescent="0.2">
      <c r="E804" s="76"/>
      <c r="I804" s="77"/>
      <c r="K804" s="76"/>
      <c r="L804" s="76"/>
      <c r="O804" s="76"/>
      <c r="P804" s="76"/>
      <c r="Q804" s="76"/>
      <c r="R804" s="76"/>
      <c r="S804" s="72"/>
    </row>
    <row r="805" spans="5:19" ht="15.75" customHeight="1" x14ac:dyDescent="0.2">
      <c r="E805" s="76"/>
      <c r="I805" s="77"/>
      <c r="K805" s="76"/>
      <c r="L805" s="76"/>
      <c r="O805" s="76"/>
      <c r="P805" s="76"/>
      <c r="Q805" s="76"/>
      <c r="R805" s="76"/>
      <c r="S805" s="72"/>
    </row>
    <row r="806" spans="5:19" ht="15.75" customHeight="1" x14ac:dyDescent="0.2">
      <c r="E806" s="76"/>
      <c r="I806" s="77"/>
      <c r="K806" s="76"/>
      <c r="L806" s="76"/>
      <c r="O806" s="76"/>
      <c r="P806" s="76"/>
      <c r="Q806" s="76"/>
      <c r="R806" s="76"/>
      <c r="S806" s="72"/>
    </row>
    <row r="807" spans="5:19" ht="15.75" customHeight="1" x14ac:dyDescent="0.2">
      <c r="E807" s="76"/>
      <c r="I807" s="77"/>
      <c r="K807" s="76"/>
      <c r="L807" s="76"/>
      <c r="O807" s="76"/>
      <c r="P807" s="76"/>
      <c r="Q807" s="76"/>
      <c r="R807" s="76"/>
      <c r="S807" s="72"/>
    </row>
    <row r="808" spans="5:19" ht="15.75" customHeight="1" x14ac:dyDescent="0.2">
      <c r="E808" s="76"/>
      <c r="I808" s="77"/>
      <c r="K808" s="76"/>
      <c r="L808" s="76"/>
      <c r="O808" s="76"/>
      <c r="P808" s="76"/>
      <c r="Q808" s="76"/>
      <c r="R808" s="76"/>
      <c r="S808" s="72"/>
    </row>
    <row r="809" spans="5:19" ht="15.75" customHeight="1" x14ac:dyDescent="0.2">
      <c r="E809" s="76"/>
      <c r="I809" s="77"/>
      <c r="K809" s="76"/>
      <c r="L809" s="76"/>
      <c r="O809" s="76"/>
      <c r="P809" s="76"/>
      <c r="Q809" s="76"/>
      <c r="R809" s="76"/>
      <c r="S809" s="72"/>
    </row>
    <row r="810" spans="5:19" ht="15.75" customHeight="1" x14ac:dyDescent="0.2">
      <c r="E810" s="76"/>
      <c r="I810" s="77"/>
      <c r="K810" s="76"/>
      <c r="L810" s="76"/>
      <c r="O810" s="76"/>
      <c r="P810" s="76"/>
      <c r="Q810" s="76"/>
      <c r="R810" s="76"/>
      <c r="S810" s="72"/>
    </row>
    <row r="811" spans="5:19" ht="15.75" customHeight="1" x14ac:dyDescent="0.2">
      <c r="E811" s="76"/>
      <c r="I811" s="77"/>
      <c r="K811" s="76"/>
      <c r="L811" s="76"/>
      <c r="O811" s="76"/>
      <c r="P811" s="76"/>
      <c r="Q811" s="76"/>
      <c r="R811" s="76"/>
      <c r="S811" s="72"/>
    </row>
    <row r="812" spans="5:19" ht="15.75" customHeight="1" x14ac:dyDescent="0.2">
      <c r="E812" s="76"/>
      <c r="I812" s="77"/>
      <c r="K812" s="76"/>
      <c r="L812" s="76"/>
      <c r="O812" s="76"/>
      <c r="P812" s="76"/>
      <c r="Q812" s="76"/>
      <c r="R812" s="76"/>
      <c r="S812" s="72"/>
    </row>
    <row r="813" spans="5:19" ht="15.75" customHeight="1" x14ac:dyDescent="0.2">
      <c r="E813" s="76"/>
      <c r="I813" s="77"/>
      <c r="K813" s="76"/>
      <c r="L813" s="76"/>
      <c r="O813" s="76"/>
      <c r="P813" s="76"/>
      <c r="Q813" s="76"/>
      <c r="R813" s="76"/>
      <c r="S813" s="72"/>
    </row>
    <row r="814" spans="5:19" ht="15.75" customHeight="1" x14ac:dyDescent="0.2">
      <c r="E814" s="76"/>
      <c r="I814" s="77"/>
      <c r="K814" s="76"/>
      <c r="L814" s="76"/>
      <c r="O814" s="76"/>
      <c r="P814" s="76"/>
      <c r="Q814" s="76"/>
      <c r="R814" s="76"/>
      <c r="S814" s="72"/>
    </row>
    <row r="815" spans="5:19" ht="15.75" customHeight="1" x14ac:dyDescent="0.2">
      <c r="E815" s="76"/>
      <c r="I815" s="77"/>
      <c r="K815" s="76"/>
      <c r="L815" s="76"/>
      <c r="O815" s="76"/>
      <c r="P815" s="76"/>
      <c r="Q815" s="76"/>
      <c r="R815" s="76"/>
      <c r="S815" s="72"/>
    </row>
    <row r="816" spans="5:19" ht="15.75" customHeight="1" x14ac:dyDescent="0.2">
      <c r="E816" s="76"/>
      <c r="I816" s="77"/>
      <c r="K816" s="76"/>
      <c r="L816" s="76"/>
      <c r="O816" s="76"/>
      <c r="P816" s="76"/>
      <c r="Q816" s="76"/>
      <c r="R816" s="76"/>
      <c r="S816" s="72"/>
    </row>
    <row r="817" spans="5:19" ht="15.75" customHeight="1" x14ac:dyDescent="0.2">
      <c r="E817" s="76"/>
      <c r="I817" s="77"/>
      <c r="K817" s="76"/>
      <c r="L817" s="76"/>
      <c r="O817" s="76"/>
      <c r="P817" s="76"/>
      <c r="Q817" s="76"/>
      <c r="R817" s="76"/>
      <c r="S817" s="72"/>
    </row>
    <row r="818" spans="5:19" ht="15.75" customHeight="1" x14ac:dyDescent="0.2">
      <c r="E818" s="76"/>
      <c r="I818" s="77"/>
      <c r="K818" s="76"/>
      <c r="L818" s="76"/>
      <c r="O818" s="76"/>
      <c r="P818" s="76"/>
      <c r="Q818" s="76"/>
      <c r="R818" s="76"/>
      <c r="S818" s="72"/>
    </row>
    <row r="819" spans="5:19" ht="15.75" customHeight="1" x14ac:dyDescent="0.2">
      <c r="E819" s="76"/>
      <c r="I819" s="77"/>
      <c r="K819" s="76"/>
      <c r="L819" s="76"/>
      <c r="O819" s="76"/>
      <c r="P819" s="76"/>
      <c r="Q819" s="76"/>
      <c r="R819" s="76"/>
      <c r="S819" s="72"/>
    </row>
    <row r="820" spans="5:19" ht="15.75" customHeight="1" x14ac:dyDescent="0.2">
      <c r="E820" s="76"/>
      <c r="I820" s="77"/>
      <c r="K820" s="76"/>
      <c r="L820" s="76"/>
      <c r="O820" s="76"/>
      <c r="P820" s="76"/>
      <c r="Q820" s="76"/>
      <c r="R820" s="76"/>
      <c r="S820" s="72"/>
    </row>
    <row r="821" spans="5:19" ht="15.75" customHeight="1" x14ac:dyDescent="0.2">
      <c r="E821" s="76"/>
      <c r="I821" s="77"/>
      <c r="K821" s="76"/>
      <c r="L821" s="76"/>
      <c r="O821" s="76"/>
      <c r="P821" s="76"/>
      <c r="Q821" s="76"/>
      <c r="R821" s="76"/>
      <c r="S821" s="72"/>
    </row>
    <row r="822" spans="5:19" ht="15.75" customHeight="1" x14ac:dyDescent="0.2">
      <c r="E822" s="76"/>
      <c r="I822" s="77"/>
      <c r="K822" s="76"/>
      <c r="L822" s="76"/>
      <c r="O822" s="76"/>
      <c r="P822" s="76"/>
      <c r="Q822" s="76"/>
      <c r="R822" s="76"/>
      <c r="S822" s="72"/>
    </row>
    <row r="823" spans="5:19" ht="15.75" customHeight="1" x14ac:dyDescent="0.2">
      <c r="E823" s="76"/>
      <c r="I823" s="77"/>
      <c r="K823" s="76"/>
      <c r="L823" s="76"/>
      <c r="O823" s="76"/>
      <c r="P823" s="76"/>
      <c r="Q823" s="76"/>
      <c r="R823" s="76"/>
      <c r="S823" s="72"/>
    </row>
    <row r="824" spans="5:19" ht="15.75" customHeight="1" x14ac:dyDescent="0.2">
      <c r="E824" s="76"/>
      <c r="I824" s="77"/>
      <c r="K824" s="76"/>
      <c r="L824" s="76"/>
      <c r="O824" s="76"/>
      <c r="P824" s="76"/>
      <c r="Q824" s="76"/>
      <c r="R824" s="76"/>
      <c r="S824" s="72"/>
    </row>
    <row r="825" spans="5:19" ht="15.75" customHeight="1" x14ac:dyDescent="0.2">
      <c r="E825" s="76"/>
      <c r="I825" s="77"/>
      <c r="K825" s="76"/>
      <c r="L825" s="76"/>
      <c r="O825" s="76"/>
      <c r="P825" s="76"/>
      <c r="Q825" s="76"/>
      <c r="R825" s="76"/>
      <c r="S825" s="72"/>
    </row>
    <row r="826" spans="5:19" ht="15.75" customHeight="1" x14ac:dyDescent="0.2">
      <c r="E826" s="76"/>
      <c r="I826" s="77"/>
      <c r="K826" s="76"/>
      <c r="L826" s="76"/>
      <c r="O826" s="76"/>
      <c r="P826" s="76"/>
      <c r="Q826" s="76"/>
      <c r="R826" s="76"/>
      <c r="S826" s="72"/>
    </row>
    <row r="827" spans="5:19" ht="15.75" customHeight="1" x14ac:dyDescent="0.2">
      <c r="E827" s="76"/>
      <c r="I827" s="77"/>
      <c r="K827" s="76"/>
      <c r="L827" s="76"/>
      <c r="O827" s="76"/>
      <c r="P827" s="76"/>
      <c r="Q827" s="76"/>
      <c r="R827" s="76"/>
      <c r="S827" s="72"/>
    </row>
    <row r="828" spans="5:19" ht="15.75" customHeight="1" x14ac:dyDescent="0.2">
      <c r="E828" s="76"/>
      <c r="I828" s="77"/>
      <c r="K828" s="76"/>
      <c r="L828" s="76"/>
      <c r="O828" s="76"/>
      <c r="P828" s="76"/>
      <c r="Q828" s="76"/>
      <c r="R828" s="76"/>
      <c r="S828" s="72"/>
    </row>
    <row r="829" spans="5:19" ht="15.75" customHeight="1" x14ac:dyDescent="0.2">
      <c r="E829" s="76"/>
      <c r="I829" s="77"/>
      <c r="K829" s="76"/>
      <c r="L829" s="76"/>
      <c r="O829" s="76"/>
      <c r="P829" s="76"/>
      <c r="Q829" s="76"/>
      <c r="R829" s="76"/>
      <c r="S829" s="72"/>
    </row>
    <row r="830" spans="5:19" ht="15.75" customHeight="1" x14ac:dyDescent="0.2">
      <c r="E830" s="76"/>
      <c r="I830" s="77"/>
      <c r="K830" s="76"/>
      <c r="L830" s="76"/>
      <c r="O830" s="76"/>
      <c r="P830" s="76"/>
      <c r="Q830" s="76"/>
      <c r="R830" s="76"/>
      <c r="S830" s="72"/>
    </row>
    <row r="831" spans="5:19" ht="15.75" customHeight="1" x14ac:dyDescent="0.2">
      <c r="E831" s="76"/>
      <c r="I831" s="77"/>
      <c r="K831" s="76"/>
      <c r="L831" s="76"/>
      <c r="O831" s="76"/>
      <c r="P831" s="76"/>
      <c r="Q831" s="76"/>
      <c r="R831" s="76"/>
      <c r="S831" s="72"/>
    </row>
    <row r="832" spans="5:19" ht="15.75" customHeight="1" x14ac:dyDescent="0.2">
      <c r="E832" s="76"/>
      <c r="I832" s="77"/>
      <c r="K832" s="76"/>
      <c r="L832" s="76"/>
      <c r="O832" s="76"/>
      <c r="P832" s="76"/>
      <c r="Q832" s="76"/>
      <c r="R832" s="76"/>
      <c r="S832" s="72"/>
    </row>
    <row r="833" spans="5:19" ht="15.75" customHeight="1" x14ac:dyDescent="0.2">
      <c r="E833" s="76"/>
      <c r="I833" s="77"/>
      <c r="K833" s="76"/>
      <c r="L833" s="76"/>
      <c r="O833" s="76"/>
      <c r="P833" s="76"/>
      <c r="Q833" s="76"/>
      <c r="R833" s="76"/>
      <c r="S833" s="72"/>
    </row>
    <row r="834" spans="5:19" ht="15.75" customHeight="1" x14ac:dyDescent="0.2">
      <c r="E834" s="76"/>
      <c r="I834" s="77"/>
      <c r="K834" s="76"/>
      <c r="L834" s="76"/>
      <c r="O834" s="76"/>
      <c r="P834" s="76"/>
      <c r="Q834" s="76"/>
      <c r="R834" s="76"/>
      <c r="S834" s="72"/>
    </row>
    <row r="835" spans="5:19" ht="15.75" customHeight="1" x14ac:dyDescent="0.2">
      <c r="E835" s="76"/>
      <c r="I835" s="77"/>
      <c r="K835" s="76"/>
      <c r="L835" s="76"/>
      <c r="O835" s="76"/>
      <c r="P835" s="76"/>
      <c r="Q835" s="76"/>
      <c r="R835" s="76"/>
      <c r="S835" s="72"/>
    </row>
    <row r="836" spans="5:19" ht="15.75" customHeight="1" x14ac:dyDescent="0.2">
      <c r="E836" s="76"/>
      <c r="I836" s="77"/>
      <c r="K836" s="76"/>
      <c r="L836" s="76"/>
      <c r="O836" s="76"/>
      <c r="P836" s="76"/>
      <c r="Q836" s="76"/>
      <c r="R836" s="76"/>
      <c r="S836" s="72"/>
    </row>
    <row r="837" spans="5:19" ht="15.75" customHeight="1" x14ac:dyDescent="0.2">
      <c r="E837" s="76"/>
      <c r="I837" s="77"/>
      <c r="K837" s="76"/>
      <c r="L837" s="76"/>
      <c r="O837" s="76"/>
      <c r="P837" s="76"/>
      <c r="Q837" s="76"/>
      <c r="R837" s="76"/>
      <c r="S837" s="72"/>
    </row>
    <row r="838" spans="5:19" ht="15.75" customHeight="1" x14ac:dyDescent="0.2">
      <c r="E838" s="76"/>
      <c r="I838" s="77"/>
      <c r="K838" s="76"/>
      <c r="L838" s="76"/>
      <c r="O838" s="76"/>
      <c r="P838" s="76"/>
      <c r="Q838" s="76"/>
      <c r="R838" s="76"/>
      <c r="S838" s="72"/>
    </row>
    <row r="839" spans="5:19" ht="15.75" customHeight="1" x14ac:dyDescent="0.2">
      <c r="E839" s="76"/>
      <c r="I839" s="77"/>
      <c r="K839" s="76"/>
      <c r="L839" s="76"/>
      <c r="O839" s="76"/>
      <c r="P839" s="76"/>
      <c r="Q839" s="76"/>
      <c r="R839" s="76"/>
      <c r="S839" s="72"/>
    </row>
    <row r="840" spans="5:19" ht="15.75" customHeight="1" x14ac:dyDescent="0.2">
      <c r="E840" s="76"/>
      <c r="I840" s="77"/>
      <c r="K840" s="76"/>
      <c r="L840" s="76"/>
      <c r="O840" s="76"/>
      <c r="P840" s="76"/>
      <c r="Q840" s="76"/>
      <c r="R840" s="76"/>
      <c r="S840" s="72"/>
    </row>
    <row r="841" spans="5:19" ht="15.75" customHeight="1" x14ac:dyDescent="0.2">
      <c r="E841" s="76"/>
      <c r="I841" s="77"/>
      <c r="K841" s="76"/>
      <c r="L841" s="76"/>
      <c r="O841" s="76"/>
      <c r="P841" s="76"/>
      <c r="Q841" s="76"/>
      <c r="R841" s="76"/>
      <c r="S841" s="72"/>
    </row>
    <row r="842" spans="5:19" ht="15.75" customHeight="1" x14ac:dyDescent="0.2">
      <c r="E842" s="76"/>
      <c r="I842" s="77"/>
      <c r="K842" s="76"/>
      <c r="L842" s="76"/>
      <c r="O842" s="76"/>
      <c r="P842" s="76"/>
      <c r="Q842" s="76"/>
      <c r="R842" s="76"/>
      <c r="S842" s="72"/>
    </row>
    <row r="843" spans="5:19" ht="15.75" customHeight="1" x14ac:dyDescent="0.2">
      <c r="E843" s="76"/>
      <c r="I843" s="77"/>
      <c r="K843" s="76"/>
      <c r="L843" s="76"/>
      <c r="O843" s="76"/>
      <c r="P843" s="76"/>
      <c r="Q843" s="76"/>
      <c r="R843" s="76"/>
      <c r="S843" s="72"/>
    </row>
    <row r="844" spans="5:19" ht="15.75" customHeight="1" x14ac:dyDescent="0.2">
      <c r="E844" s="76"/>
      <c r="I844" s="77"/>
      <c r="K844" s="76"/>
      <c r="L844" s="76"/>
      <c r="O844" s="76"/>
      <c r="P844" s="76"/>
      <c r="Q844" s="76"/>
      <c r="R844" s="76"/>
      <c r="S844" s="72"/>
    </row>
    <row r="845" spans="5:19" ht="15.75" customHeight="1" x14ac:dyDescent="0.2">
      <c r="E845" s="76"/>
      <c r="I845" s="77"/>
      <c r="K845" s="76"/>
      <c r="L845" s="76"/>
      <c r="O845" s="76"/>
      <c r="P845" s="76"/>
      <c r="Q845" s="76"/>
      <c r="R845" s="76"/>
      <c r="S845" s="72"/>
    </row>
    <row r="846" spans="5:19" ht="15.75" customHeight="1" x14ac:dyDescent="0.2">
      <c r="E846" s="76"/>
      <c r="I846" s="77"/>
      <c r="K846" s="76"/>
      <c r="L846" s="76"/>
      <c r="O846" s="76"/>
      <c r="P846" s="76"/>
      <c r="Q846" s="76"/>
      <c r="R846" s="76"/>
      <c r="S846" s="72"/>
    </row>
    <row r="847" spans="5:19" ht="15.75" customHeight="1" x14ac:dyDescent="0.2">
      <c r="E847" s="76"/>
      <c r="I847" s="77"/>
      <c r="K847" s="76"/>
      <c r="L847" s="76"/>
      <c r="O847" s="76"/>
      <c r="P847" s="76"/>
      <c r="Q847" s="76"/>
      <c r="R847" s="76"/>
      <c r="S847" s="72"/>
    </row>
    <row r="848" spans="5:19" ht="15.75" customHeight="1" x14ac:dyDescent="0.2">
      <c r="E848" s="76"/>
      <c r="I848" s="77"/>
      <c r="K848" s="76"/>
      <c r="L848" s="76"/>
      <c r="O848" s="76"/>
      <c r="P848" s="76"/>
      <c r="Q848" s="76"/>
      <c r="R848" s="76"/>
      <c r="S848" s="72"/>
    </row>
    <row r="849" spans="5:19" ht="15.75" customHeight="1" x14ac:dyDescent="0.2">
      <c r="E849" s="76"/>
      <c r="I849" s="77"/>
      <c r="K849" s="76"/>
      <c r="L849" s="76"/>
      <c r="O849" s="76"/>
      <c r="P849" s="76"/>
      <c r="Q849" s="76"/>
      <c r="R849" s="76"/>
      <c r="S849" s="72"/>
    </row>
    <row r="850" spans="5:19" ht="15.75" customHeight="1" x14ac:dyDescent="0.2">
      <c r="E850" s="76"/>
      <c r="I850" s="77"/>
      <c r="K850" s="76"/>
      <c r="L850" s="76"/>
      <c r="O850" s="76"/>
      <c r="P850" s="76"/>
      <c r="Q850" s="76"/>
      <c r="R850" s="76"/>
      <c r="S850" s="72"/>
    </row>
    <row r="851" spans="5:19" ht="15.75" customHeight="1" x14ac:dyDescent="0.2">
      <c r="E851" s="76"/>
      <c r="I851" s="77"/>
      <c r="K851" s="76"/>
      <c r="L851" s="76"/>
      <c r="O851" s="76"/>
      <c r="P851" s="76"/>
      <c r="Q851" s="76"/>
      <c r="R851" s="76"/>
      <c r="S851" s="72"/>
    </row>
    <row r="852" spans="5:19" ht="15.75" customHeight="1" x14ac:dyDescent="0.2">
      <c r="E852" s="76"/>
      <c r="I852" s="77"/>
      <c r="K852" s="76"/>
      <c r="L852" s="76"/>
      <c r="O852" s="76"/>
      <c r="P852" s="76"/>
      <c r="Q852" s="76"/>
      <c r="R852" s="76"/>
      <c r="S852" s="72"/>
    </row>
    <row r="853" spans="5:19" ht="15.75" customHeight="1" x14ac:dyDescent="0.2">
      <c r="E853" s="76"/>
      <c r="I853" s="77"/>
      <c r="K853" s="76"/>
      <c r="L853" s="76"/>
      <c r="O853" s="76"/>
      <c r="P853" s="76"/>
      <c r="Q853" s="76"/>
      <c r="R853" s="76"/>
      <c r="S853" s="72"/>
    </row>
    <row r="854" spans="5:19" ht="15.75" customHeight="1" x14ac:dyDescent="0.2">
      <c r="E854" s="76"/>
      <c r="I854" s="77"/>
      <c r="K854" s="76"/>
      <c r="L854" s="76"/>
      <c r="O854" s="76"/>
      <c r="P854" s="76"/>
      <c r="Q854" s="76"/>
      <c r="R854" s="76"/>
      <c r="S854" s="72"/>
    </row>
    <row r="855" spans="5:19" ht="15.75" customHeight="1" x14ac:dyDescent="0.2">
      <c r="E855" s="76"/>
      <c r="I855" s="77"/>
      <c r="K855" s="76"/>
      <c r="L855" s="76"/>
      <c r="O855" s="76"/>
      <c r="P855" s="76"/>
      <c r="Q855" s="76"/>
      <c r="R855" s="76"/>
      <c r="S855" s="72"/>
    </row>
    <row r="856" spans="5:19" ht="15.75" customHeight="1" x14ac:dyDescent="0.2">
      <c r="E856" s="76"/>
      <c r="I856" s="77"/>
      <c r="K856" s="76"/>
      <c r="L856" s="76"/>
      <c r="O856" s="76"/>
      <c r="P856" s="76"/>
      <c r="Q856" s="76"/>
      <c r="R856" s="76"/>
      <c r="S856" s="72"/>
    </row>
    <row r="857" spans="5:19" ht="15.75" customHeight="1" x14ac:dyDescent="0.2">
      <c r="E857" s="76"/>
      <c r="I857" s="77"/>
      <c r="K857" s="76"/>
      <c r="L857" s="76"/>
      <c r="O857" s="76"/>
      <c r="P857" s="76"/>
      <c r="Q857" s="76"/>
      <c r="R857" s="76"/>
      <c r="S857" s="72"/>
    </row>
    <row r="858" spans="5:19" ht="15.75" customHeight="1" x14ac:dyDescent="0.2">
      <c r="E858" s="76"/>
      <c r="I858" s="77"/>
      <c r="K858" s="76"/>
      <c r="L858" s="76"/>
      <c r="O858" s="76"/>
      <c r="P858" s="76"/>
      <c r="Q858" s="76"/>
      <c r="R858" s="76"/>
      <c r="S858" s="72"/>
    </row>
    <row r="859" spans="5:19" ht="15.75" customHeight="1" x14ac:dyDescent="0.2">
      <c r="E859" s="76"/>
      <c r="I859" s="77"/>
      <c r="K859" s="76"/>
      <c r="L859" s="76"/>
      <c r="O859" s="76"/>
      <c r="P859" s="76"/>
      <c r="Q859" s="76"/>
      <c r="R859" s="76"/>
      <c r="S859" s="72"/>
    </row>
    <row r="860" spans="5:19" ht="15.75" customHeight="1" x14ac:dyDescent="0.2">
      <c r="E860" s="76"/>
      <c r="I860" s="77"/>
      <c r="K860" s="76"/>
      <c r="L860" s="76"/>
      <c r="O860" s="76"/>
      <c r="P860" s="76"/>
      <c r="Q860" s="76"/>
      <c r="R860" s="76"/>
      <c r="S860" s="72"/>
    </row>
    <row r="861" spans="5:19" ht="15.75" customHeight="1" x14ac:dyDescent="0.2">
      <c r="E861" s="76"/>
      <c r="I861" s="77"/>
      <c r="K861" s="76"/>
      <c r="L861" s="76"/>
      <c r="O861" s="76"/>
      <c r="P861" s="76"/>
      <c r="Q861" s="76"/>
      <c r="R861" s="76"/>
      <c r="S861" s="72"/>
    </row>
    <row r="862" spans="5:19" ht="15.75" customHeight="1" x14ac:dyDescent="0.2">
      <c r="E862" s="76"/>
      <c r="I862" s="77"/>
      <c r="K862" s="76"/>
      <c r="L862" s="76"/>
      <c r="O862" s="76"/>
      <c r="P862" s="76"/>
      <c r="Q862" s="76"/>
      <c r="R862" s="76"/>
      <c r="S862" s="72"/>
    </row>
    <row r="863" spans="5:19" ht="15.75" customHeight="1" x14ac:dyDescent="0.2">
      <c r="E863" s="76"/>
      <c r="I863" s="77"/>
      <c r="K863" s="76"/>
      <c r="L863" s="76"/>
      <c r="O863" s="76"/>
      <c r="P863" s="76"/>
      <c r="Q863" s="76"/>
      <c r="R863" s="76"/>
      <c r="S863" s="72"/>
    </row>
    <row r="864" spans="5:19" ht="15.75" customHeight="1" x14ac:dyDescent="0.2">
      <c r="E864" s="76"/>
      <c r="I864" s="77"/>
      <c r="K864" s="76"/>
      <c r="L864" s="76"/>
      <c r="O864" s="76"/>
      <c r="P864" s="76"/>
      <c r="Q864" s="76"/>
      <c r="R864" s="76"/>
      <c r="S864" s="72"/>
    </row>
    <row r="865" spans="5:19" ht="15.75" customHeight="1" x14ac:dyDescent="0.2">
      <c r="E865" s="76"/>
      <c r="I865" s="77"/>
      <c r="K865" s="76"/>
      <c r="L865" s="76"/>
      <c r="O865" s="76"/>
      <c r="P865" s="76"/>
      <c r="Q865" s="76"/>
      <c r="R865" s="76"/>
      <c r="S865" s="72"/>
    </row>
    <row r="866" spans="5:19" ht="15.75" customHeight="1" x14ac:dyDescent="0.2">
      <c r="E866" s="76"/>
      <c r="I866" s="77"/>
      <c r="K866" s="76"/>
      <c r="L866" s="76"/>
      <c r="O866" s="76"/>
      <c r="P866" s="76"/>
      <c r="Q866" s="76"/>
      <c r="R866" s="76"/>
      <c r="S866" s="72"/>
    </row>
    <row r="867" spans="5:19" ht="15.75" customHeight="1" x14ac:dyDescent="0.2">
      <c r="E867" s="76"/>
      <c r="I867" s="77"/>
      <c r="K867" s="76"/>
      <c r="L867" s="76"/>
      <c r="O867" s="76"/>
      <c r="P867" s="76"/>
      <c r="Q867" s="76"/>
      <c r="R867" s="76"/>
      <c r="S867" s="72"/>
    </row>
    <row r="868" spans="5:19" ht="15.75" customHeight="1" x14ac:dyDescent="0.2">
      <c r="E868" s="76"/>
      <c r="I868" s="77"/>
      <c r="K868" s="76"/>
      <c r="L868" s="76"/>
      <c r="O868" s="76"/>
      <c r="P868" s="76"/>
      <c r="Q868" s="76"/>
      <c r="R868" s="76"/>
      <c r="S868" s="72"/>
    </row>
    <row r="869" spans="5:19" ht="15.75" customHeight="1" x14ac:dyDescent="0.2">
      <c r="E869" s="76"/>
      <c r="I869" s="77"/>
      <c r="K869" s="76"/>
      <c r="L869" s="76"/>
      <c r="O869" s="76"/>
      <c r="P869" s="76"/>
      <c r="Q869" s="76"/>
      <c r="R869" s="76"/>
      <c r="S869" s="72"/>
    </row>
    <row r="870" spans="5:19" ht="15.75" customHeight="1" x14ac:dyDescent="0.2">
      <c r="E870" s="76"/>
      <c r="I870" s="77"/>
      <c r="K870" s="76"/>
      <c r="L870" s="76"/>
      <c r="O870" s="76"/>
      <c r="P870" s="76"/>
      <c r="Q870" s="76"/>
      <c r="R870" s="76"/>
      <c r="S870" s="72"/>
    </row>
    <row r="871" spans="5:19" ht="15.75" customHeight="1" x14ac:dyDescent="0.2">
      <c r="E871" s="76"/>
      <c r="I871" s="77"/>
      <c r="K871" s="76"/>
      <c r="L871" s="76"/>
      <c r="O871" s="76"/>
      <c r="P871" s="76"/>
      <c r="Q871" s="76"/>
      <c r="R871" s="76"/>
      <c r="S871" s="72"/>
    </row>
    <row r="872" spans="5:19" ht="15.75" customHeight="1" x14ac:dyDescent="0.2">
      <c r="E872" s="76"/>
      <c r="I872" s="77"/>
      <c r="K872" s="76"/>
      <c r="L872" s="76"/>
      <c r="O872" s="76"/>
      <c r="P872" s="76"/>
      <c r="Q872" s="76"/>
      <c r="R872" s="76"/>
      <c r="S872" s="72"/>
    </row>
    <row r="873" spans="5:19" ht="15.75" customHeight="1" x14ac:dyDescent="0.2">
      <c r="E873" s="76"/>
      <c r="I873" s="77"/>
      <c r="K873" s="76"/>
      <c r="L873" s="76"/>
      <c r="O873" s="76"/>
      <c r="P873" s="76"/>
      <c r="Q873" s="76"/>
      <c r="R873" s="76"/>
      <c r="S873" s="72"/>
    </row>
    <row r="874" spans="5:19" ht="15.75" customHeight="1" x14ac:dyDescent="0.2">
      <c r="E874" s="76"/>
      <c r="I874" s="77"/>
      <c r="K874" s="76"/>
      <c r="L874" s="76"/>
      <c r="O874" s="76"/>
      <c r="P874" s="76"/>
      <c r="Q874" s="76"/>
      <c r="R874" s="76"/>
      <c r="S874" s="72"/>
    </row>
    <row r="875" spans="5:19" ht="15.75" customHeight="1" x14ac:dyDescent="0.2">
      <c r="E875" s="76"/>
      <c r="I875" s="77"/>
      <c r="K875" s="76"/>
      <c r="L875" s="76"/>
      <c r="O875" s="76"/>
      <c r="P875" s="76"/>
      <c r="Q875" s="76"/>
      <c r="R875" s="76"/>
      <c r="S875" s="72"/>
    </row>
    <row r="876" spans="5:19" ht="15.75" customHeight="1" x14ac:dyDescent="0.2">
      <c r="E876" s="76"/>
      <c r="I876" s="77"/>
      <c r="K876" s="76"/>
      <c r="L876" s="76"/>
      <c r="O876" s="76"/>
      <c r="P876" s="76"/>
      <c r="Q876" s="76"/>
      <c r="R876" s="76"/>
      <c r="S876" s="72"/>
    </row>
    <row r="877" spans="5:19" ht="15.75" customHeight="1" x14ac:dyDescent="0.2">
      <c r="E877" s="76"/>
      <c r="I877" s="77"/>
      <c r="K877" s="76"/>
      <c r="L877" s="76"/>
      <c r="O877" s="76"/>
      <c r="P877" s="76"/>
      <c r="Q877" s="76"/>
      <c r="R877" s="76"/>
      <c r="S877" s="72"/>
    </row>
    <row r="878" spans="5:19" ht="15.75" customHeight="1" x14ac:dyDescent="0.2">
      <c r="E878" s="76"/>
      <c r="I878" s="77"/>
      <c r="K878" s="76"/>
      <c r="L878" s="76"/>
      <c r="O878" s="76"/>
      <c r="P878" s="76"/>
      <c r="Q878" s="76"/>
      <c r="R878" s="76"/>
      <c r="S878" s="72"/>
    </row>
    <row r="879" spans="5:19" ht="15.75" customHeight="1" x14ac:dyDescent="0.2">
      <c r="E879" s="76"/>
      <c r="I879" s="77"/>
      <c r="K879" s="76"/>
      <c r="L879" s="76"/>
      <c r="O879" s="76"/>
      <c r="P879" s="76"/>
      <c r="Q879" s="76"/>
      <c r="R879" s="76"/>
      <c r="S879" s="72"/>
    </row>
    <row r="880" spans="5:19" ht="15.75" customHeight="1" x14ac:dyDescent="0.2">
      <c r="E880" s="76"/>
      <c r="I880" s="77"/>
      <c r="K880" s="76"/>
      <c r="L880" s="76"/>
      <c r="O880" s="76"/>
      <c r="P880" s="76"/>
      <c r="Q880" s="76"/>
      <c r="R880" s="76"/>
      <c r="S880" s="72"/>
    </row>
    <row r="881" spans="5:19" ht="15.75" customHeight="1" x14ac:dyDescent="0.2">
      <c r="E881" s="76"/>
      <c r="I881" s="77"/>
      <c r="K881" s="76"/>
      <c r="L881" s="76"/>
      <c r="O881" s="76"/>
      <c r="P881" s="76"/>
      <c r="Q881" s="76"/>
      <c r="R881" s="76"/>
      <c r="S881" s="72"/>
    </row>
    <row r="882" spans="5:19" ht="15.75" customHeight="1" x14ac:dyDescent="0.2">
      <c r="E882" s="76"/>
      <c r="I882" s="77"/>
      <c r="K882" s="76"/>
      <c r="L882" s="76"/>
      <c r="O882" s="76"/>
      <c r="P882" s="76"/>
      <c r="Q882" s="76"/>
      <c r="R882" s="76"/>
      <c r="S882" s="72"/>
    </row>
    <row r="883" spans="5:19" ht="15.75" customHeight="1" x14ac:dyDescent="0.2">
      <c r="E883" s="76"/>
      <c r="I883" s="77"/>
      <c r="K883" s="76"/>
      <c r="L883" s="76"/>
      <c r="O883" s="76"/>
      <c r="P883" s="76"/>
      <c r="Q883" s="76"/>
      <c r="R883" s="76"/>
      <c r="S883" s="72"/>
    </row>
    <row r="884" spans="5:19" ht="15.75" customHeight="1" x14ac:dyDescent="0.2">
      <c r="E884" s="76"/>
      <c r="I884" s="77"/>
      <c r="K884" s="76"/>
      <c r="L884" s="76"/>
      <c r="O884" s="76"/>
      <c r="P884" s="76"/>
      <c r="Q884" s="76"/>
      <c r="R884" s="76"/>
      <c r="S884" s="72"/>
    </row>
    <row r="885" spans="5:19" ht="15.75" customHeight="1" x14ac:dyDescent="0.2">
      <c r="E885" s="76"/>
      <c r="I885" s="77"/>
      <c r="K885" s="76"/>
      <c r="L885" s="76"/>
      <c r="O885" s="76"/>
      <c r="P885" s="76"/>
      <c r="Q885" s="76"/>
      <c r="R885" s="76"/>
      <c r="S885" s="72"/>
    </row>
    <row r="886" spans="5:19" ht="15.75" customHeight="1" x14ac:dyDescent="0.2">
      <c r="E886" s="76"/>
      <c r="I886" s="77"/>
      <c r="K886" s="76"/>
      <c r="L886" s="76"/>
      <c r="O886" s="76"/>
      <c r="P886" s="76"/>
      <c r="Q886" s="76"/>
      <c r="R886" s="76"/>
      <c r="S886" s="72"/>
    </row>
    <row r="887" spans="5:19" ht="15.75" customHeight="1" x14ac:dyDescent="0.2">
      <c r="E887" s="76"/>
      <c r="I887" s="77"/>
      <c r="K887" s="76"/>
      <c r="L887" s="76"/>
      <c r="O887" s="76"/>
      <c r="P887" s="76"/>
      <c r="Q887" s="76"/>
      <c r="R887" s="76"/>
      <c r="S887" s="72"/>
    </row>
    <row r="888" spans="5:19" ht="15.75" customHeight="1" x14ac:dyDescent="0.2">
      <c r="E888" s="76"/>
      <c r="I888" s="77"/>
      <c r="K888" s="76"/>
      <c r="L888" s="76"/>
      <c r="O888" s="76"/>
      <c r="P888" s="76"/>
      <c r="Q888" s="76"/>
      <c r="R888" s="76"/>
      <c r="S888" s="72"/>
    </row>
    <row r="889" spans="5:19" ht="15.75" customHeight="1" x14ac:dyDescent="0.2">
      <c r="E889" s="76"/>
      <c r="I889" s="77"/>
      <c r="K889" s="76"/>
      <c r="L889" s="76"/>
      <c r="O889" s="76"/>
      <c r="P889" s="76"/>
      <c r="Q889" s="76"/>
      <c r="R889" s="76"/>
      <c r="S889" s="72"/>
    </row>
    <row r="890" spans="5:19" ht="15.75" customHeight="1" x14ac:dyDescent="0.2">
      <c r="E890" s="76"/>
      <c r="I890" s="77"/>
      <c r="K890" s="76"/>
      <c r="L890" s="76"/>
      <c r="O890" s="76"/>
      <c r="P890" s="76"/>
      <c r="Q890" s="76"/>
      <c r="R890" s="76"/>
      <c r="S890" s="72"/>
    </row>
    <row r="891" spans="5:19" ht="15.75" customHeight="1" x14ac:dyDescent="0.2">
      <c r="E891" s="76"/>
      <c r="I891" s="77"/>
      <c r="K891" s="76"/>
      <c r="L891" s="76"/>
      <c r="O891" s="76"/>
      <c r="P891" s="76"/>
      <c r="Q891" s="76"/>
      <c r="R891" s="76"/>
      <c r="S891" s="72"/>
    </row>
    <row r="892" spans="5:19" ht="15.75" customHeight="1" x14ac:dyDescent="0.2">
      <c r="E892" s="76"/>
      <c r="I892" s="77"/>
      <c r="K892" s="76"/>
      <c r="L892" s="76"/>
      <c r="O892" s="76"/>
      <c r="P892" s="76"/>
      <c r="Q892" s="76"/>
      <c r="R892" s="76"/>
      <c r="S892" s="72"/>
    </row>
    <row r="893" spans="5:19" ht="15.75" customHeight="1" x14ac:dyDescent="0.2">
      <c r="E893" s="76"/>
      <c r="I893" s="77"/>
      <c r="K893" s="76"/>
      <c r="L893" s="76"/>
      <c r="O893" s="76"/>
      <c r="P893" s="76"/>
      <c r="Q893" s="76"/>
      <c r="R893" s="76"/>
      <c r="S893" s="72"/>
    </row>
    <row r="894" spans="5:19" ht="15.75" customHeight="1" x14ac:dyDescent="0.2">
      <c r="E894" s="76"/>
      <c r="I894" s="77"/>
      <c r="K894" s="76"/>
      <c r="L894" s="76"/>
      <c r="O894" s="76"/>
      <c r="P894" s="76"/>
      <c r="Q894" s="76"/>
      <c r="R894" s="76"/>
      <c r="S894" s="72"/>
    </row>
    <row r="895" spans="5:19" ht="15.75" customHeight="1" x14ac:dyDescent="0.2">
      <c r="E895" s="76"/>
      <c r="I895" s="77"/>
      <c r="K895" s="76"/>
      <c r="L895" s="76"/>
      <c r="O895" s="76"/>
      <c r="P895" s="76"/>
      <c r="Q895" s="76"/>
      <c r="R895" s="76"/>
      <c r="S895" s="72"/>
    </row>
    <row r="896" spans="5:19" ht="15.75" customHeight="1" x14ac:dyDescent="0.2">
      <c r="E896" s="76"/>
      <c r="I896" s="77"/>
      <c r="K896" s="76"/>
      <c r="L896" s="76"/>
      <c r="O896" s="76"/>
      <c r="P896" s="76"/>
      <c r="Q896" s="76"/>
      <c r="R896" s="76"/>
      <c r="S896" s="72"/>
    </row>
    <row r="897" spans="5:19" ht="15.75" customHeight="1" x14ac:dyDescent="0.2">
      <c r="E897" s="76"/>
      <c r="I897" s="77"/>
      <c r="K897" s="76"/>
      <c r="L897" s="76"/>
      <c r="O897" s="76"/>
      <c r="P897" s="76"/>
      <c r="Q897" s="76"/>
      <c r="R897" s="76"/>
      <c r="S897" s="72"/>
    </row>
    <row r="898" spans="5:19" ht="15.75" customHeight="1" x14ac:dyDescent="0.2">
      <c r="E898" s="76"/>
      <c r="I898" s="77"/>
      <c r="K898" s="76"/>
      <c r="L898" s="76"/>
      <c r="O898" s="76"/>
      <c r="P898" s="76"/>
      <c r="Q898" s="76"/>
      <c r="R898" s="76"/>
      <c r="S898" s="72"/>
    </row>
    <row r="899" spans="5:19" ht="15.75" customHeight="1" x14ac:dyDescent="0.2">
      <c r="E899" s="76"/>
      <c r="I899" s="77"/>
      <c r="K899" s="76"/>
      <c r="L899" s="76"/>
      <c r="O899" s="76"/>
      <c r="P899" s="76"/>
      <c r="Q899" s="76"/>
      <c r="R899" s="76"/>
      <c r="S899" s="72"/>
    </row>
    <row r="900" spans="5:19" ht="15.75" customHeight="1" x14ac:dyDescent="0.2">
      <c r="E900" s="76"/>
      <c r="I900" s="77"/>
      <c r="K900" s="76"/>
      <c r="L900" s="76"/>
      <c r="O900" s="76"/>
      <c r="P900" s="76"/>
      <c r="Q900" s="76"/>
      <c r="R900" s="76"/>
      <c r="S900" s="72"/>
    </row>
    <row r="901" spans="5:19" ht="15.75" customHeight="1" x14ac:dyDescent="0.2">
      <c r="E901" s="76"/>
      <c r="I901" s="77"/>
      <c r="K901" s="76"/>
      <c r="L901" s="76"/>
      <c r="O901" s="76"/>
      <c r="P901" s="76"/>
      <c r="Q901" s="76"/>
      <c r="R901" s="76"/>
      <c r="S901" s="72"/>
    </row>
    <row r="902" spans="5:19" ht="15.75" customHeight="1" x14ac:dyDescent="0.2">
      <c r="E902" s="76"/>
      <c r="I902" s="77"/>
      <c r="K902" s="76"/>
      <c r="L902" s="76"/>
      <c r="O902" s="76"/>
      <c r="P902" s="76"/>
      <c r="Q902" s="76"/>
      <c r="R902" s="76"/>
      <c r="S902" s="72"/>
    </row>
    <row r="903" spans="5:19" ht="15.75" customHeight="1" x14ac:dyDescent="0.2">
      <c r="E903" s="76"/>
      <c r="I903" s="77"/>
      <c r="K903" s="76"/>
      <c r="L903" s="76"/>
      <c r="O903" s="76"/>
      <c r="P903" s="76"/>
      <c r="Q903" s="76"/>
      <c r="R903" s="76"/>
      <c r="S903" s="72"/>
    </row>
    <row r="904" spans="5:19" ht="15.75" customHeight="1" x14ac:dyDescent="0.2">
      <c r="E904" s="76"/>
      <c r="I904" s="77"/>
      <c r="K904" s="76"/>
      <c r="L904" s="76"/>
      <c r="O904" s="76"/>
      <c r="P904" s="76"/>
      <c r="Q904" s="76"/>
      <c r="R904" s="76"/>
      <c r="S904" s="72"/>
    </row>
    <row r="905" spans="5:19" ht="15.75" customHeight="1" x14ac:dyDescent="0.2">
      <c r="E905" s="76"/>
      <c r="I905" s="77"/>
      <c r="K905" s="76"/>
      <c r="L905" s="76"/>
      <c r="O905" s="76"/>
      <c r="P905" s="76"/>
      <c r="Q905" s="76"/>
      <c r="R905" s="76"/>
      <c r="S905" s="72"/>
    </row>
    <row r="906" spans="5:19" ht="15.75" customHeight="1" x14ac:dyDescent="0.2">
      <c r="E906" s="76"/>
      <c r="I906" s="77"/>
      <c r="K906" s="76"/>
      <c r="L906" s="76"/>
      <c r="O906" s="76"/>
      <c r="P906" s="76"/>
      <c r="Q906" s="76"/>
      <c r="R906" s="76"/>
      <c r="S906" s="72"/>
    </row>
    <row r="907" spans="5:19" ht="15.75" customHeight="1" x14ac:dyDescent="0.2">
      <c r="E907" s="76"/>
      <c r="I907" s="77"/>
      <c r="K907" s="76"/>
      <c r="L907" s="76"/>
      <c r="O907" s="76"/>
      <c r="P907" s="76"/>
      <c r="Q907" s="76"/>
      <c r="R907" s="76"/>
      <c r="S907" s="72"/>
    </row>
    <row r="908" spans="5:19" ht="15.75" customHeight="1" x14ac:dyDescent="0.2">
      <c r="E908" s="76"/>
      <c r="I908" s="77"/>
      <c r="K908" s="76"/>
      <c r="L908" s="76"/>
      <c r="O908" s="76"/>
      <c r="P908" s="76"/>
      <c r="Q908" s="76"/>
      <c r="R908" s="76"/>
      <c r="S908" s="72"/>
    </row>
    <row r="909" spans="5:19" ht="15.75" customHeight="1" x14ac:dyDescent="0.2">
      <c r="E909" s="76"/>
      <c r="I909" s="77"/>
      <c r="K909" s="76"/>
      <c r="L909" s="76"/>
      <c r="O909" s="76"/>
      <c r="P909" s="76"/>
      <c r="Q909" s="76"/>
      <c r="R909" s="76"/>
      <c r="S909" s="72"/>
    </row>
    <row r="910" spans="5:19" ht="15.75" customHeight="1" x14ac:dyDescent="0.2">
      <c r="E910" s="76"/>
      <c r="I910" s="77"/>
      <c r="K910" s="76"/>
      <c r="L910" s="76"/>
      <c r="O910" s="76"/>
      <c r="P910" s="76"/>
      <c r="Q910" s="76"/>
      <c r="R910" s="76"/>
      <c r="S910" s="72"/>
    </row>
    <row r="911" spans="5:19" ht="15.75" customHeight="1" x14ac:dyDescent="0.2">
      <c r="E911" s="76"/>
      <c r="I911" s="77"/>
      <c r="K911" s="76"/>
      <c r="L911" s="76"/>
      <c r="O911" s="76"/>
      <c r="P911" s="76"/>
      <c r="Q911" s="76"/>
      <c r="R911" s="76"/>
      <c r="S911" s="72"/>
    </row>
    <row r="912" spans="5:19" ht="15.75" customHeight="1" x14ac:dyDescent="0.2">
      <c r="E912" s="76"/>
      <c r="I912" s="77"/>
      <c r="K912" s="76"/>
      <c r="L912" s="76"/>
      <c r="O912" s="76"/>
      <c r="P912" s="76"/>
      <c r="Q912" s="76"/>
      <c r="R912" s="76"/>
      <c r="S912" s="72"/>
    </row>
    <row r="913" spans="5:19" ht="15.75" customHeight="1" x14ac:dyDescent="0.2">
      <c r="E913" s="76"/>
      <c r="I913" s="77"/>
      <c r="K913" s="76"/>
      <c r="L913" s="76"/>
      <c r="O913" s="76"/>
      <c r="P913" s="76"/>
      <c r="Q913" s="76"/>
      <c r="R913" s="76"/>
      <c r="S913" s="72"/>
    </row>
    <row r="914" spans="5:19" ht="15.75" customHeight="1" x14ac:dyDescent="0.2">
      <c r="E914" s="76"/>
      <c r="I914" s="77"/>
      <c r="K914" s="76"/>
      <c r="L914" s="76"/>
      <c r="O914" s="76"/>
      <c r="P914" s="76"/>
      <c r="Q914" s="76"/>
      <c r="R914" s="76"/>
      <c r="S914" s="72"/>
    </row>
    <row r="915" spans="5:19" ht="15.75" customHeight="1" x14ac:dyDescent="0.2">
      <c r="E915" s="76"/>
      <c r="I915" s="77"/>
      <c r="K915" s="76"/>
      <c r="L915" s="76"/>
      <c r="O915" s="76"/>
      <c r="P915" s="76"/>
      <c r="Q915" s="76"/>
      <c r="R915" s="76"/>
      <c r="S915" s="72"/>
    </row>
    <row r="916" spans="5:19" ht="15.75" customHeight="1" x14ac:dyDescent="0.2">
      <c r="E916" s="76"/>
      <c r="I916" s="77"/>
      <c r="K916" s="76"/>
      <c r="L916" s="76"/>
      <c r="O916" s="76"/>
      <c r="P916" s="76"/>
      <c r="Q916" s="76"/>
      <c r="R916" s="76"/>
      <c r="S916" s="72"/>
    </row>
    <row r="917" spans="5:19" ht="15.75" customHeight="1" x14ac:dyDescent="0.2">
      <c r="E917" s="76"/>
      <c r="I917" s="77"/>
      <c r="K917" s="76"/>
      <c r="L917" s="76"/>
      <c r="O917" s="76"/>
      <c r="P917" s="76"/>
      <c r="Q917" s="76"/>
      <c r="R917" s="76"/>
      <c r="S917" s="72"/>
    </row>
    <row r="918" spans="5:19" ht="15.75" customHeight="1" x14ac:dyDescent="0.2">
      <c r="E918" s="76"/>
      <c r="I918" s="77"/>
      <c r="K918" s="76"/>
      <c r="L918" s="76"/>
      <c r="O918" s="76"/>
      <c r="P918" s="76"/>
      <c r="Q918" s="76"/>
      <c r="R918" s="76"/>
      <c r="S918" s="72"/>
    </row>
    <row r="919" spans="5:19" ht="15.75" customHeight="1" x14ac:dyDescent="0.2">
      <c r="E919" s="76"/>
      <c r="I919" s="77"/>
      <c r="K919" s="76"/>
      <c r="L919" s="76"/>
      <c r="O919" s="76"/>
      <c r="P919" s="76"/>
      <c r="Q919" s="76"/>
      <c r="R919" s="76"/>
      <c r="S919" s="72"/>
    </row>
    <row r="920" spans="5:19" ht="15.75" customHeight="1" x14ac:dyDescent="0.2">
      <c r="E920" s="76"/>
      <c r="I920" s="77"/>
      <c r="K920" s="76"/>
      <c r="L920" s="76"/>
      <c r="O920" s="76"/>
      <c r="P920" s="76"/>
      <c r="Q920" s="76"/>
      <c r="R920" s="76"/>
      <c r="S920" s="72"/>
    </row>
    <row r="921" spans="5:19" ht="15.75" customHeight="1" x14ac:dyDescent="0.2">
      <c r="E921" s="76"/>
      <c r="I921" s="77"/>
      <c r="K921" s="76"/>
      <c r="L921" s="76"/>
      <c r="O921" s="76"/>
      <c r="P921" s="76"/>
      <c r="Q921" s="76"/>
      <c r="R921" s="76"/>
      <c r="S921" s="72"/>
    </row>
    <row r="922" spans="5:19" ht="15.75" customHeight="1" x14ac:dyDescent="0.2">
      <c r="E922" s="76"/>
      <c r="I922" s="77"/>
      <c r="K922" s="76"/>
      <c r="L922" s="76"/>
      <c r="O922" s="76"/>
      <c r="P922" s="76"/>
      <c r="Q922" s="76"/>
      <c r="R922" s="76"/>
      <c r="S922" s="72"/>
    </row>
    <row r="923" spans="5:19" ht="15.75" customHeight="1" x14ac:dyDescent="0.2">
      <c r="E923" s="76"/>
      <c r="I923" s="77"/>
      <c r="K923" s="76"/>
      <c r="L923" s="76"/>
      <c r="O923" s="76"/>
      <c r="P923" s="76"/>
      <c r="Q923" s="76"/>
      <c r="R923" s="76"/>
      <c r="S923" s="72"/>
    </row>
    <row r="924" spans="5:19" ht="15.75" customHeight="1" x14ac:dyDescent="0.2">
      <c r="E924" s="76"/>
      <c r="I924" s="77"/>
      <c r="K924" s="76"/>
      <c r="L924" s="76"/>
      <c r="O924" s="76"/>
      <c r="P924" s="76"/>
      <c r="Q924" s="76"/>
      <c r="R924" s="76"/>
      <c r="S924" s="72"/>
    </row>
    <row r="925" spans="5:19" ht="15.75" customHeight="1" x14ac:dyDescent="0.2">
      <c r="E925" s="76"/>
      <c r="I925" s="77"/>
      <c r="K925" s="76"/>
      <c r="L925" s="76"/>
      <c r="O925" s="76"/>
      <c r="P925" s="76"/>
      <c r="Q925" s="76"/>
      <c r="R925" s="76"/>
      <c r="S925" s="72"/>
    </row>
    <row r="926" spans="5:19" ht="15.75" customHeight="1" x14ac:dyDescent="0.2">
      <c r="E926" s="76"/>
      <c r="I926" s="77"/>
      <c r="K926" s="76"/>
      <c r="L926" s="76"/>
      <c r="O926" s="76"/>
      <c r="P926" s="76"/>
      <c r="Q926" s="76"/>
      <c r="R926" s="76"/>
      <c r="S926" s="72"/>
    </row>
    <row r="927" spans="5:19" ht="15.75" customHeight="1" x14ac:dyDescent="0.2">
      <c r="E927" s="76"/>
      <c r="I927" s="77"/>
      <c r="K927" s="76"/>
      <c r="L927" s="76"/>
      <c r="O927" s="76"/>
      <c r="P927" s="76"/>
      <c r="Q927" s="76"/>
      <c r="R927" s="76"/>
      <c r="S927" s="72"/>
    </row>
    <row r="928" spans="5:19" ht="15.75" customHeight="1" x14ac:dyDescent="0.2">
      <c r="E928" s="76"/>
      <c r="I928" s="77"/>
      <c r="K928" s="76"/>
      <c r="L928" s="76"/>
      <c r="O928" s="76"/>
      <c r="P928" s="76"/>
      <c r="Q928" s="76"/>
      <c r="R928" s="76"/>
      <c r="S928" s="72"/>
    </row>
    <row r="929" spans="5:19" ht="15.75" customHeight="1" x14ac:dyDescent="0.2">
      <c r="E929" s="76"/>
      <c r="I929" s="77"/>
      <c r="K929" s="76"/>
      <c r="L929" s="76"/>
      <c r="O929" s="76"/>
      <c r="P929" s="76"/>
      <c r="Q929" s="76"/>
      <c r="R929" s="76"/>
      <c r="S929" s="72"/>
    </row>
    <row r="930" spans="5:19" ht="15.75" customHeight="1" x14ac:dyDescent="0.2">
      <c r="E930" s="76"/>
      <c r="I930" s="77"/>
      <c r="K930" s="76"/>
      <c r="L930" s="76"/>
      <c r="O930" s="76"/>
      <c r="P930" s="76"/>
      <c r="Q930" s="76"/>
      <c r="R930" s="76"/>
      <c r="S930" s="72"/>
    </row>
    <row r="931" spans="5:19" ht="15.75" customHeight="1" x14ac:dyDescent="0.2">
      <c r="E931" s="76"/>
      <c r="I931" s="77"/>
      <c r="K931" s="76"/>
      <c r="L931" s="76"/>
      <c r="O931" s="76"/>
      <c r="P931" s="76"/>
      <c r="Q931" s="76"/>
      <c r="R931" s="76"/>
      <c r="S931" s="72"/>
    </row>
    <row r="932" spans="5:19" ht="15.75" customHeight="1" x14ac:dyDescent="0.2">
      <c r="E932" s="76"/>
      <c r="I932" s="77"/>
      <c r="K932" s="76"/>
      <c r="L932" s="76"/>
      <c r="O932" s="76"/>
      <c r="P932" s="76"/>
      <c r="Q932" s="76"/>
      <c r="R932" s="76"/>
      <c r="S932" s="72"/>
    </row>
    <row r="933" spans="5:19" ht="15.75" customHeight="1" x14ac:dyDescent="0.2">
      <c r="E933" s="76"/>
      <c r="I933" s="77"/>
      <c r="K933" s="76"/>
      <c r="L933" s="76"/>
      <c r="O933" s="76"/>
      <c r="P933" s="76"/>
      <c r="Q933" s="76"/>
      <c r="R933" s="76"/>
      <c r="S933" s="72"/>
    </row>
    <row r="934" spans="5:19" ht="15.75" customHeight="1" x14ac:dyDescent="0.2">
      <c r="E934" s="76"/>
      <c r="I934" s="77"/>
      <c r="K934" s="76"/>
      <c r="L934" s="76"/>
      <c r="O934" s="76"/>
      <c r="P934" s="76"/>
      <c r="Q934" s="76"/>
      <c r="R934" s="76"/>
      <c r="S934" s="72"/>
    </row>
    <row r="935" spans="5:19" ht="15.75" customHeight="1" x14ac:dyDescent="0.2">
      <c r="E935" s="76"/>
      <c r="I935" s="77"/>
      <c r="K935" s="76"/>
      <c r="L935" s="76"/>
      <c r="O935" s="76"/>
      <c r="P935" s="76"/>
      <c r="Q935" s="76"/>
      <c r="R935" s="76"/>
      <c r="S935" s="72"/>
    </row>
    <row r="936" spans="5:19" ht="15.75" customHeight="1" x14ac:dyDescent="0.2">
      <c r="E936" s="76"/>
      <c r="I936" s="77"/>
      <c r="K936" s="76"/>
      <c r="L936" s="76"/>
      <c r="O936" s="76"/>
      <c r="P936" s="76"/>
      <c r="Q936" s="76"/>
      <c r="R936" s="76"/>
      <c r="S936" s="72"/>
    </row>
    <row r="937" spans="5:19" ht="15.75" customHeight="1" x14ac:dyDescent="0.2">
      <c r="E937" s="76"/>
      <c r="I937" s="77"/>
      <c r="K937" s="76"/>
      <c r="L937" s="76"/>
      <c r="O937" s="76"/>
      <c r="P937" s="76"/>
      <c r="Q937" s="76"/>
      <c r="R937" s="76"/>
      <c r="S937" s="72"/>
    </row>
    <row r="938" spans="5:19" ht="15.75" customHeight="1" x14ac:dyDescent="0.2">
      <c r="E938" s="76"/>
      <c r="I938" s="77"/>
      <c r="K938" s="76"/>
      <c r="L938" s="76"/>
      <c r="O938" s="76"/>
      <c r="P938" s="76"/>
      <c r="Q938" s="76"/>
      <c r="R938" s="76"/>
      <c r="S938" s="72"/>
    </row>
    <row r="939" spans="5:19" ht="15.75" customHeight="1" x14ac:dyDescent="0.2">
      <c r="E939" s="76"/>
      <c r="I939" s="77"/>
      <c r="K939" s="76"/>
      <c r="L939" s="76"/>
      <c r="O939" s="76"/>
      <c r="P939" s="76"/>
      <c r="Q939" s="76"/>
      <c r="R939" s="76"/>
      <c r="S939" s="72"/>
    </row>
    <row r="940" spans="5:19" ht="15.75" customHeight="1" x14ac:dyDescent="0.2">
      <c r="E940" s="76"/>
      <c r="I940" s="77"/>
      <c r="K940" s="76"/>
      <c r="L940" s="76"/>
      <c r="O940" s="76"/>
      <c r="P940" s="76"/>
      <c r="Q940" s="76"/>
      <c r="R940" s="76"/>
      <c r="S940" s="72"/>
    </row>
    <row r="941" spans="5:19" ht="15.75" customHeight="1" x14ac:dyDescent="0.2">
      <c r="E941" s="76"/>
      <c r="I941" s="77"/>
      <c r="K941" s="76"/>
      <c r="L941" s="76"/>
      <c r="O941" s="76"/>
      <c r="P941" s="76"/>
      <c r="Q941" s="76"/>
      <c r="R941" s="76"/>
      <c r="S941" s="72"/>
    </row>
    <row r="942" spans="5:19" ht="15.75" customHeight="1" x14ac:dyDescent="0.2">
      <c r="E942" s="76"/>
      <c r="I942" s="77"/>
      <c r="K942" s="76"/>
      <c r="L942" s="76"/>
      <c r="O942" s="76"/>
      <c r="P942" s="76"/>
      <c r="Q942" s="76"/>
      <c r="R942" s="76"/>
      <c r="S942" s="72"/>
    </row>
    <row r="943" spans="5:19" ht="15.75" customHeight="1" x14ac:dyDescent="0.2">
      <c r="E943" s="76"/>
      <c r="I943" s="77"/>
      <c r="K943" s="76"/>
      <c r="L943" s="76"/>
      <c r="O943" s="76"/>
      <c r="P943" s="76"/>
      <c r="Q943" s="76"/>
      <c r="R943" s="76"/>
      <c r="S943" s="72"/>
    </row>
    <row r="944" spans="5:19" ht="15.75" customHeight="1" x14ac:dyDescent="0.2">
      <c r="E944" s="76"/>
      <c r="I944" s="77"/>
      <c r="K944" s="76"/>
      <c r="L944" s="76"/>
      <c r="O944" s="76"/>
      <c r="P944" s="76"/>
      <c r="Q944" s="76"/>
      <c r="R944" s="76"/>
      <c r="S944" s="72"/>
    </row>
    <row r="945" spans="5:19" ht="15.75" customHeight="1" x14ac:dyDescent="0.2">
      <c r="E945" s="76"/>
      <c r="I945" s="77"/>
      <c r="K945" s="76"/>
      <c r="L945" s="76"/>
      <c r="O945" s="76"/>
      <c r="P945" s="76"/>
      <c r="Q945" s="76"/>
      <c r="R945" s="76"/>
      <c r="S945" s="72"/>
    </row>
    <row r="946" spans="5:19" ht="15.75" customHeight="1" x14ac:dyDescent="0.2">
      <c r="E946" s="76"/>
      <c r="I946" s="77"/>
      <c r="K946" s="76"/>
      <c r="L946" s="76"/>
      <c r="O946" s="76"/>
      <c r="P946" s="76"/>
      <c r="Q946" s="76"/>
      <c r="R946" s="76"/>
      <c r="S946" s="72"/>
    </row>
    <row r="947" spans="5:19" ht="15.75" customHeight="1" x14ac:dyDescent="0.2">
      <c r="E947" s="76"/>
      <c r="I947" s="77"/>
      <c r="K947" s="76"/>
      <c r="L947" s="76"/>
      <c r="O947" s="76"/>
      <c r="P947" s="76"/>
      <c r="Q947" s="76"/>
      <c r="R947" s="76"/>
      <c r="S947" s="72"/>
    </row>
    <row r="948" spans="5:19" ht="15.75" customHeight="1" x14ac:dyDescent="0.2">
      <c r="E948" s="76"/>
      <c r="I948" s="77"/>
      <c r="K948" s="76"/>
      <c r="L948" s="76"/>
      <c r="O948" s="76"/>
      <c r="P948" s="76"/>
      <c r="Q948" s="76"/>
      <c r="R948" s="76"/>
      <c r="S948" s="72"/>
    </row>
    <row r="949" spans="5:19" ht="15.75" customHeight="1" x14ac:dyDescent="0.2">
      <c r="E949" s="76"/>
      <c r="I949" s="77"/>
      <c r="K949" s="76"/>
      <c r="L949" s="76"/>
      <c r="O949" s="76"/>
      <c r="P949" s="76"/>
      <c r="Q949" s="76"/>
      <c r="R949" s="76"/>
      <c r="S949" s="72"/>
    </row>
    <row r="950" spans="5:19" ht="15.75" customHeight="1" x14ac:dyDescent="0.2">
      <c r="E950" s="76"/>
      <c r="I950" s="77"/>
      <c r="K950" s="76"/>
      <c r="L950" s="76"/>
      <c r="O950" s="76"/>
      <c r="P950" s="76"/>
      <c r="Q950" s="76"/>
      <c r="R950" s="76"/>
      <c r="S950" s="72"/>
    </row>
    <row r="951" spans="5:19" ht="15.75" customHeight="1" x14ac:dyDescent="0.2">
      <c r="E951" s="76"/>
      <c r="I951" s="77"/>
      <c r="K951" s="76"/>
      <c r="L951" s="76"/>
      <c r="O951" s="76"/>
      <c r="P951" s="76"/>
      <c r="Q951" s="76"/>
      <c r="R951" s="76"/>
      <c r="S951" s="72"/>
    </row>
    <row r="952" spans="5:19" ht="15.75" customHeight="1" x14ac:dyDescent="0.2">
      <c r="E952" s="76"/>
      <c r="I952" s="77"/>
      <c r="K952" s="76"/>
      <c r="L952" s="76"/>
      <c r="O952" s="76"/>
      <c r="P952" s="76"/>
      <c r="Q952" s="76"/>
      <c r="R952" s="76"/>
      <c r="S952" s="72"/>
    </row>
    <row r="953" spans="5:19" ht="15.75" customHeight="1" x14ac:dyDescent="0.2">
      <c r="E953" s="76"/>
      <c r="I953" s="77"/>
      <c r="K953" s="76"/>
      <c r="L953" s="76"/>
      <c r="O953" s="76"/>
      <c r="P953" s="76"/>
      <c r="Q953" s="76"/>
      <c r="R953" s="76"/>
      <c r="S953" s="72"/>
    </row>
    <row r="954" spans="5:19" ht="15.75" customHeight="1" x14ac:dyDescent="0.2">
      <c r="E954" s="76"/>
      <c r="I954" s="77"/>
      <c r="K954" s="76"/>
      <c r="L954" s="76"/>
      <c r="O954" s="76"/>
      <c r="P954" s="76"/>
      <c r="Q954" s="76"/>
      <c r="R954" s="76"/>
      <c r="S954" s="72"/>
    </row>
    <row r="955" spans="5:19" ht="15.75" customHeight="1" x14ac:dyDescent="0.2">
      <c r="E955" s="76"/>
      <c r="I955" s="77"/>
      <c r="K955" s="76"/>
      <c r="L955" s="76"/>
      <c r="O955" s="76"/>
      <c r="P955" s="76"/>
      <c r="Q955" s="76"/>
      <c r="R955" s="76"/>
      <c r="S955" s="72"/>
    </row>
    <row r="956" spans="5:19" ht="15.75" customHeight="1" x14ac:dyDescent="0.2">
      <c r="E956" s="76"/>
      <c r="I956" s="77"/>
      <c r="K956" s="76"/>
      <c r="L956" s="76"/>
      <c r="O956" s="76"/>
      <c r="P956" s="76"/>
      <c r="Q956" s="76"/>
      <c r="R956" s="76"/>
      <c r="S956" s="72"/>
    </row>
    <row r="957" spans="5:19" ht="15.75" customHeight="1" x14ac:dyDescent="0.2">
      <c r="E957" s="76"/>
      <c r="I957" s="77"/>
      <c r="K957" s="76"/>
      <c r="L957" s="76"/>
      <c r="O957" s="76"/>
      <c r="P957" s="76"/>
      <c r="Q957" s="76"/>
      <c r="R957" s="76"/>
      <c r="S957" s="72"/>
    </row>
    <row r="958" spans="5:19" ht="15.75" customHeight="1" x14ac:dyDescent="0.2">
      <c r="E958" s="76"/>
      <c r="I958" s="77"/>
      <c r="K958" s="76"/>
      <c r="L958" s="76"/>
      <c r="O958" s="76"/>
      <c r="P958" s="76"/>
      <c r="Q958" s="76"/>
      <c r="R958" s="76"/>
      <c r="S958" s="72"/>
    </row>
    <row r="959" spans="5:19" ht="15.75" customHeight="1" x14ac:dyDescent="0.2">
      <c r="E959" s="76"/>
      <c r="I959" s="77"/>
      <c r="K959" s="76"/>
      <c r="L959" s="76"/>
      <c r="O959" s="76"/>
      <c r="P959" s="76"/>
      <c r="Q959" s="76"/>
      <c r="R959" s="76"/>
      <c r="S959" s="72"/>
    </row>
    <row r="960" spans="5:19" ht="15.75" customHeight="1" x14ac:dyDescent="0.2">
      <c r="E960" s="76"/>
      <c r="I960" s="77"/>
      <c r="K960" s="76"/>
      <c r="L960" s="76"/>
      <c r="O960" s="76"/>
      <c r="P960" s="76"/>
      <c r="Q960" s="76"/>
      <c r="R960" s="76"/>
      <c r="S960" s="72"/>
    </row>
    <row r="961" spans="5:19" ht="15.75" customHeight="1" x14ac:dyDescent="0.2">
      <c r="E961" s="76"/>
      <c r="I961" s="77"/>
      <c r="K961" s="76"/>
      <c r="L961" s="76"/>
      <c r="O961" s="76"/>
      <c r="P961" s="76"/>
      <c r="Q961" s="76"/>
      <c r="R961" s="76"/>
      <c r="S961" s="72"/>
    </row>
    <row r="962" spans="5:19" ht="15.75" customHeight="1" x14ac:dyDescent="0.2">
      <c r="E962" s="76"/>
      <c r="I962" s="77"/>
      <c r="K962" s="76"/>
      <c r="L962" s="76"/>
      <c r="O962" s="76"/>
      <c r="P962" s="76"/>
      <c r="Q962" s="76"/>
      <c r="R962" s="76"/>
      <c r="S962" s="72"/>
    </row>
    <row r="963" spans="5:19" ht="15.75" customHeight="1" x14ac:dyDescent="0.2">
      <c r="E963" s="76"/>
      <c r="I963" s="77"/>
      <c r="K963" s="76"/>
      <c r="L963" s="76"/>
      <c r="O963" s="76"/>
      <c r="P963" s="76"/>
      <c r="Q963" s="76"/>
      <c r="R963" s="76"/>
      <c r="S963" s="72"/>
    </row>
    <row r="964" spans="5:19" ht="15.75" customHeight="1" x14ac:dyDescent="0.2">
      <c r="E964" s="76"/>
      <c r="I964" s="77"/>
      <c r="K964" s="76"/>
      <c r="L964" s="76"/>
      <c r="O964" s="76"/>
      <c r="P964" s="76"/>
      <c r="Q964" s="76"/>
      <c r="R964" s="76"/>
      <c r="S964" s="72"/>
    </row>
    <row r="965" spans="5:19" ht="15.75" customHeight="1" x14ac:dyDescent="0.2">
      <c r="E965" s="76"/>
      <c r="I965" s="77"/>
      <c r="K965" s="76"/>
      <c r="L965" s="76"/>
      <c r="O965" s="76"/>
      <c r="P965" s="76"/>
      <c r="Q965" s="76"/>
      <c r="R965" s="76"/>
      <c r="S965" s="72"/>
    </row>
    <row r="966" spans="5:19" ht="15.75" customHeight="1" x14ac:dyDescent="0.2">
      <c r="E966" s="76"/>
      <c r="I966" s="77"/>
      <c r="K966" s="76"/>
      <c r="L966" s="76"/>
      <c r="O966" s="76"/>
      <c r="P966" s="76"/>
      <c r="Q966" s="76"/>
      <c r="R966" s="76"/>
      <c r="S966" s="72"/>
    </row>
    <row r="967" spans="5:19" ht="15.75" customHeight="1" x14ac:dyDescent="0.2">
      <c r="E967" s="76"/>
      <c r="I967" s="77"/>
      <c r="K967" s="76"/>
      <c r="L967" s="76"/>
      <c r="O967" s="76"/>
      <c r="P967" s="76"/>
      <c r="Q967" s="76"/>
      <c r="R967" s="76"/>
      <c r="S967" s="72"/>
    </row>
    <row r="968" spans="5:19" ht="15.75" customHeight="1" x14ac:dyDescent="0.2">
      <c r="E968" s="76"/>
      <c r="I968" s="77"/>
      <c r="K968" s="76"/>
      <c r="L968" s="76"/>
      <c r="O968" s="76"/>
      <c r="P968" s="76"/>
      <c r="Q968" s="76"/>
      <c r="R968" s="76"/>
      <c r="S968" s="72"/>
    </row>
    <row r="969" spans="5:19" ht="15.75" customHeight="1" x14ac:dyDescent="0.2">
      <c r="E969" s="76"/>
      <c r="I969" s="77"/>
      <c r="K969" s="76"/>
      <c r="L969" s="76"/>
      <c r="O969" s="76"/>
      <c r="P969" s="76"/>
      <c r="Q969" s="76"/>
      <c r="R969" s="76"/>
      <c r="S969" s="72"/>
    </row>
    <row r="970" spans="5:19" ht="15.75" customHeight="1" x14ac:dyDescent="0.2">
      <c r="E970" s="76"/>
      <c r="I970" s="77"/>
      <c r="K970" s="76"/>
      <c r="L970" s="76"/>
      <c r="O970" s="76"/>
      <c r="P970" s="76"/>
      <c r="Q970" s="76"/>
      <c r="R970" s="76"/>
      <c r="S970" s="72"/>
    </row>
    <row r="971" spans="5:19" ht="15.75" customHeight="1" x14ac:dyDescent="0.2">
      <c r="E971" s="76"/>
      <c r="I971" s="77"/>
      <c r="K971" s="76"/>
      <c r="L971" s="76"/>
      <c r="O971" s="76"/>
      <c r="P971" s="76"/>
      <c r="Q971" s="76"/>
      <c r="R971" s="76"/>
      <c r="S971" s="72"/>
    </row>
  </sheetData>
  <pageMargins left="0.7" right="0.7" top="0.78740157499999996" bottom="0.78740157499999996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B1016"/>
  <sheetViews>
    <sheetView topLeftCell="A31" workbookViewId="0">
      <selection activeCell="G65" sqref="G65"/>
    </sheetView>
  </sheetViews>
  <sheetFormatPr defaultColWidth="12.625" defaultRowHeight="15" customHeight="1" x14ac:dyDescent="0.25"/>
  <cols>
    <col min="1" max="1" width="3.875" style="50" customWidth="1"/>
    <col min="2" max="2" width="4.375" style="50" customWidth="1"/>
    <col min="3" max="3" width="3.875" style="50" customWidth="1"/>
    <col min="4" max="4" width="16.75" style="50" customWidth="1"/>
    <col min="5" max="5" width="3.75" style="50" customWidth="1"/>
    <col min="6" max="6" width="17.125" style="50" customWidth="1"/>
    <col min="7" max="7" width="5.125" style="50" customWidth="1"/>
    <col min="8" max="8" width="2.25" style="50" customWidth="1"/>
    <col min="9" max="9" width="5.125" style="50" customWidth="1"/>
    <col min="10" max="10" width="3.625" style="50" customWidth="1"/>
    <col min="11" max="11" width="4.375" style="50" customWidth="1"/>
    <col min="12" max="12" width="4.875" style="50" customWidth="1"/>
    <col min="13" max="13" width="5.625" style="50" customWidth="1"/>
    <col min="14" max="14" width="3.75" style="50" hidden="1" customWidth="1"/>
    <col min="15" max="44" width="3.25" style="50" hidden="1" customWidth="1"/>
    <col min="45" max="45" width="3.5" style="50" hidden="1" customWidth="1"/>
    <col min="46" max="46" width="9.875" style="50" hidden="1" customWidth="1"/>
    <col min="47" max="48" width="3.25" style="50" hidden="1" customWidth="1"/>
    <col min="49" max="50" width="12.625" style="50" hidden="1" customWidth="1"/>
    <col min="51" max="51" width="42.875" style="144" customWidth="1"/>
    <col min="52" max="52" width="1.25" style="144" customWidth="1"/>
    <col min="53" max="53" width="42.875" style="144" customWidth="1"/>
    <col min="54" max="54" width="42.875" style="75" customWidth="1"/>
    <col min="55" max="16384" width="12.625" style="50"/>
  </cols>
  <sheetData>
    <row r="1" spans="1:54" ht="99.75" customHeight="1" x14ac:dyDescent="0.25">
      <c r="A1" s="51" t="s">
        <v>0</v>
      </c>
      <c r="B1" s="51" t="s">
        <v>1</v>
      </c>
      <c r="C1" s="52"/>
      <c r="D1" s="53" t="s">
        <v>2</v>
      </c>
      <c r="E1" s="54"/>
      <c r="F1" s="53" t="s">
        <v>3</v>
      </c>
      <c r="G1" s="52"/>
      <c r="H1" s="52"/>
      <c r="I1" s="55"/>
      <c r="J1" s="52"/>
      <c r="K1" s="51" t="s">
        <v>4</v>
      </c>
      <c r="L1" s="51" t="s">
        <v>5</v>
      </c>
      <c r="M1" s="51" t="s">
        <v>6</v>
      </c>
      <c r="N1" s="52"/>
      <c r="O1" s="56">
        <v>1</v>
      </c>
      <c r="P1" s="57" t="str">
        <f>VLOOKUP(O1,'Databáze C'!$A$3:$B$10,2,FALSE)</f>
        <v>Bícy</v>
      </c>
      <c r="Q1" s="56"/>
      <c r="R1" s="56"/>
      <c r="S1" s="56"/>
      <c r="T1" s="56">
        <v>2</v>
      </c>
      <c r="U1" s="57" t="str">
        <f>VLOOKUP(T1,'Databáze C'!$A$3:$B$10,2,FALSE)</f>
        <v>Hron Dačice</v>
      </c>
      <c r="V1" s="58"/>
      <c r="W1" s="58"/>
      <c r="X1" s="58"/>
      <c r="Y1" s="56">
        <v>3</v>
      </c>
      <c r="Z1" s="57" t="str">
        <f>VLOOKUP(Y1,'Databáze C'!$A$3:$B$10,2,FALSE)</f>
        <v>Chlumec</v>
      </c>
      <c r="AA1" s="58"/>
      <c r="AB1" s="58"/>
      <c r="AC1" s="58"/>
      <c r="AD1" s="56">
        <v>4</v>
      </c>
      <c r="AE1" s="57" t="str">
        <f>VLOOKUP(AD1,'Databáze C'!$A$3:$B$10,2,FALSE)</f>
        <v>Mufroni</v>
      </c>
      <c r="AF1" s="58"/>
      <c r="AG1" s="58"/>
      <c r="AH1" s="58"/>
      <c r="AI1" s="56">
        <v>5</v>
      </c>
      <c r="AJ1" s="57" t="str">
        <f>VLOOKUP(AI1,'Databáze C'!$A$3:$B$10,2,FALSE)</f>
        <v>Třešť</v>
      </c>
      <c r="AK1" s="58"/>
      <c r="AL1" s="58"/>
      <c r="AM1" s="58"/>
      <c r="AN1" s="56">
        <v>6</v>
      </c>
      <c r="AO1" s="57" t="str">
        <f>VLOOKUP(AN1,'Databáze C'!$A$3:$B$10,2,FALSE)</f>
        <v>Krahulčí</v>
      </c>
      <c r="AP1" s="58"/>
      <c r="AQ1" s="58"/>
      <c r="AR1" s="58"/>
      <c r="AS1" s="58"/>
      <c r="AT1" s="58"/>
      <c r="AU1" s="58"/>
      <c r="AV1" s="58"/>
      <c r="AY1" s="143" t="s">
        <v>43</v>
      </c>
      <c r="AZ1" s="143"/>
      <c r="BA1" s="143" t="s">
        <v>44</v>
      </c>
      <c r="BB1" s="68"/>
    </row>
    <row r="2" spans="1:54" ht="15.75" x14ac:dyDescent="0.25">
      <c r="C2" s="223" t="s">
        <v>214</v>
      </c>
      <c r="E2" s="48"/>
      <c r="I2" s="49"/>
      <c r="K2" s="48"/>
      <c r="L2" s="48"/>
      <c r="O2" s="59" t="s">
        <v>7</v>
      </c>
      <c r="P2" s="60" t="s">
        <v>8</v>
      </c>
      <c r="Q2" s="60" t="s">
        <v>9</v>
      </c>
      <c r="R2" s="60" t="s">
        <v>10</v>
      </c>
      <c r="S2" s="61" t="s">
        <v>11</v>
      </c>
      <c r="T2" s="59" t="s">
        <v>7</v>
      </c>
      <c r="U2" s="60" t="s">
        <v>8</v>
      </c>
      <c r="V2" s="60" t="s">
        <v>9</v>
      </c>
      <c r="W2" s="60" t="s">
        <v>10</v>
      </c>
      <c r="X2" s="61" t="s">
        <v>11</v>
      </c>
      <c r="Y2" s="59" t="s">
        <v>7</v>
      </c>
      <c r="Z2" s="60" t="s">
        <v>8</v>
      </c>
      <c r="AA2" s="60" t="s">
        <v>9</v>
      </c>
      <c r="AB2" s="60" t="s">
        <v>10</v>
      </c>
      <c r="AC2" s="61" t="s">
        <v>11</v>
      </c>
      <c r="AD2" s="59" t="s">
        <v>7</v>
      </c>
      <c r="AE2" s="60" t="s">
        <v>8</v>
      </c>
      <c r="AF2" s="60" t="s">
        <v>9</v>
      </c>
      <c r="AG2" s="60" t="s">
        <v>10</v>
      </c>
      <c r="AH2" s="61" t="s">
        <v>11</v>
      </c>
      <c r="AI2" s="59" t="s">
        <v>7</v>
      </c>
      <c r="AJ2" s="60" t="s">
        <v>8</v>
      </c>
      <c r="AK2" s="60" t="s">
        <v>9</v>
      </c>
      <c r="AL2" s="60" t="s">
        <v>10</v>
      </c>
      <c r="AM2" s="61" t="s">
        <v>11</v>
      </c>
      <c r="AN2" s="59" t="s">
        <v>7</v>
      </c>
      <c r="AO2" s="60" t="s">
        <v>8</v>
      </c>
      <c r="AP2" s="60" t="s">
        <v>9</v>
      </c>
      <c r="AQ2" s="60" t="s">
        <v>10</v>
      </c>
      <c r="AR2" s="61" t="s">
        <v>11</v>
      </c>
    </row>
    <row r="3" spans="1:54" s="166" customFormat="1" ht="15.75" x14ac:dyDescent="0.2">
      <c r="A3" s="164">
        <v>1</v>
      </c>
      <c r="B3" s="165">
        <v>6</v>
      </c>
      <c r="D3" s="166" t="str">
        <f>VLOOKUP(A3,'Databáze C'!$A$3:$B$10,2,FALSE)</f>
        <v>Bícy</v>
      </c>
      <c r="E3" s="167" t="s">
        <v>12</v>
      </c>
      <c r="F3" s="166" t="str">
        <f>VLOOKUP(B3,'Databáze C'!$A$3:$B$10,2,FALSE)</f>
        <v>Krahulčí</v>
      </c>
      <c r="G3" s="151">
        <v>4</v>
      </c>
      <c r="H3" s="152" t="s">
        <v>12</v>
      </c>
      <c r="I3" s="153">
        <v>7</v>
      </c>
      <c r="K3" s="167">
        <f t="shared" ref="K3:K32" si="0">IF(OR(G3="",I3=""),"",1)</f>
        <v>1</v>
      </c>
      <c r="L3" s="167" t="str">
        <f t="shared" ref="L3:L32" si="1">IF(G3&gt;I3,"D",IF(G3&lt;I3,"H",IF(K3=1,"R","")))</f>
        <v>H</v>
      </c>
      <c r="M3" s="167" t="str">
        <f t="shared" ref="M3:M32" si="2">IF(K3=1,IF(L3="R","1","3"),"")</f>
        <v>3</v>
      </c>
      <c r="O3" s="168">
        <f t="shared" ref="O3:O32" si="3">IF(AND($K3=1,OR($O$1=$A3,$O$1=$B3)),1,0)</f>
        <v>1</v>
      </c>
      <c r="P3" s="169">
        <f t="shared" ref="P3:P32" si="4">IF(AND($O$1=$A3,$L3="D"),3,(IF(AND($O$1=$B3,$L3="H"),3,IF(AND(OR($O$1=$A3,$O$1=$B3),$L3="R"),1,0))))</f>
        <v>0</v>
      </c>
      <c r="Q3" s="169">
        <f t="shared" ref="Q3:Q32" si="5">IF($O$1=$A3,$G3,IF($O$1=$B3,$I3,0))</f>
        <v>4</v>
      </c>
      <c r="R3" s="169">
        <f t="shared" ref="R3:R32" si="6">IF($O$1=$A3,$I3,IF($O$1=$B3,$G3,0))</f>
        <v>7</v>
      </c>
      <c r="S3" s="170"/>
      <c r="T3" s="168">
        <f t="shared" ref="T3:T32" si="7">IF(AND($K3=1,OR($T$1=$A3,$T$1=$B3)),1,0)</f>
        <v>0</v>
      </c>
      <c r="U3" s="169">
        <f t="shared" ref="U3:U32" si="8">IF(AND($T$1=$A3,$L3="D"),3,(IF(AND($T$1=$B3,$L3="H"),3,IF(AND(OR($T$1=$A3,$T$1=$B3),$L3="R"),1,0))))</f>
        <v>0</v>
      </c>
      <c r="V3" s="169">
        <f t="shared" ref="V3:V32" si="9">IF($T$1=$A3,$G3,IF($T$1=$B3,$I3,0))</f>
        <v>0</v>
      </c>
      <c r="W3" s="169">
        <f t="shared" ref="W3:W32" si="10">IF($T$1=$A3,$I3,IF($T$1=$B3,$G3,0))</f>
        <v>0</v>
      </c>
      <c r="X3" s="170"/>
      <c r="Y3" s="168">
        <f t="shared" ref="Y3:Y32" si="11">IF(AND($K3=1,OR($Y$1=$A3,$Y$1=$B3)),1,0)</f>
        <v>0</v>
      </c>
      <c r="Z3" s="169">
        <f t="shared" ref="Z3:Z32" si="12">IF(AND($Y$1=$A3,$L3="D"),3,(IF(AND($Y$1=$B3,$L3="H"),3,IF(AND(OR($Y$1=$A3,$Y$1=$B3),$L3="R"),1,0))))</f>
        <v>0</v>
      </c>
      <c r="AA3" s="169">
        <f t="shared" ref="AA3:AA32" si="13">IF($Y$1=$A3,$G3,IF($Y$1=$B3,$I3,0))</f>
        <v>0</v>
      </c>
      <c r="AB3" s="169">
        <f t="shared" ref="AB3:AB32" si="14">IF($Y$1=$A3,$I3,IF($Y$1=$B3,$G3,0))</f>
        <v>0</v>
      </c>
      <c r="AC3" s="170"/>
      <c r="AD3" s="168">
        <f t="shared" ref="AD3:AD32" si="15">IF(AND($K3=1,OR($AD$1=$A3,$AD$1=$B3)),1,0)</f>
        <v>0</v>
      </c>
      <c r="AE3" s="169">
        <f t="shared" ref="AE3:AE32" si="16">IF(AND($AD$1=$A3,$L3="D"),3,(IF(AND($AD$1=$B3,$L3="H"),3,IF(AND(OR($AD$1=$A3,$AD$1=$B3),$L3="R"),1,0))))</f>
        <v>0</v>
      </c>
      <c r="AF3" s="169">
        <f t="shared" ref="AF3:AF32" si="17">IF($AD$1=$A3,$G3,IF($AD$1=$B3,$I3,0))</f>
        <v>0</v>
      </c>
      <c r="AG3" s="169">
        <f t="shared" ref="AG3:AG32" si="18">IF($AD$1=$A3,$I3,IF($AD$1=$B3,$G3,0))</f>
        <v>0</v>
      </c>
      <c r="AH3" s="170"/>
      <c r="AI3" s="168">
        <f t="shared" ref="AI3:AI32" si="19">IF(AND($K3=1,OR($AI$1=$A3,$AI$1=$B3)),1,0)</f>
        <v>0</v>
      </c>
      <c r="AJ3" s="169">
        <f t="shared" ref="AJ3:AJ32" si="20">IF(AND($AI$1=$A3,$L3="D"),3,(IF(AND($AI$1=$B3,$L3="H"),3,IF(AND(OR($AI$1=$A3,$AI$1=$B3),$L3="R"),1,0))))</f>
        <v>0</v>
      </c>
      <c r="AK3" s="169">
        <f t="shared" ref="AK3:AK32" si="21">IF($AI$1=$A3,$G3,IF($AI$1=$B3,$I3,0))</f>
        <v>0</v>
      </c>
      <c r="AL3" s="169">
        <f t="shared" ref="AL3:AL32" si="22">IF($AI$1=$A3,$I3,IF($AI$1=$B3,$G3,0))</f>
        <v>0</v>
      </c>
      <c r="AM3" s="170"/>
      <c r="AN3" s="168">
        <f t="shared" ref="AN3:AN32" si="23">IF(AND($K3=1,OR($AN$1=$A3,$AN$1=$B3)),1,0)</f>
        <v>1</v>
      </c>
      <c r="AO3" s="169">
        <f t="shared" ref="AO3:AO32" si="24">IF(AND($AN$1=$A3,$L3="D"),3,(IF(AND($AN$1=$B3,$L3="H"),3,IF(AND(OR($AN$1=$A3,$AN$1=$B3),$L3="R"),1,0))))</f>
        <v>3</v>
      </c>
      <c r="AP3" s="169">
        <f t="shared" ref="AP3:AP32" si="25">IF($AN$1=$A3,$G3,IF($AN$1=$B3,$I3,0))</f>
        <v>7</v>
      </c>
      <c r="AQ3" s="169">
        <f t="shared" ref="AQ3:AQ32" si="26">IF($AN$1=$A3,$I3,IF($AN$1=$B3,$G3,0))</f>
        <v>4</v>
      </c>
      <c r="AR3" s="170"/>
      <c r="AY3" s="144" t="s">
        <v>55</v>
      </c>
      <c r="AZ3" s="144"/>
      <c r="BA3" s="144" t="s">
        <v>56</v>
      </c>
      <c r="BB3" s="119"/>
    </row>
    <row r="4" spans="1:54" s="166" customFormat="1" ht="24" x14ac:dyDescent="0.2">
      <c r="A4" s="171">
        <v>2</v>
      </c>
      <c r="B4" s="172">
        <v>5</v>
      </c>
      <c r="D4" s="166" t="str">
        <f>VLOOKUP(A4,'Databáze C'!$A$3:$B$10,2,FALSE)</f>
        <v>Hron Dačice</v>
      </c>
      <c r="E4" s="167" t="s">
        <v>12</v>
      </c>
      <c r="F4" s="166" t="str">
        <f>VLOOKUP(B4,'Databáze C'!$A$3:$B$10,2,FALSE)</f>
        <v>Třešť</v>
      </c>
      <c r="G4" s="151">
        <v>8</v>
      </c>
      <c r="H4" s="152" t="s">
        <v>12</v>
      </c>
      <c r="I4" s="153">
        <v>13</v>
      </c>
      <c r="K4" s="167">
        <f t="shared" si="0"/>
        <v>1</v>
      </c>
      <c r="L4" s="167" t="str">
        <f t="shared" si="1"/>
        <v>H</v>
      </c>
      <c r="M4" s="167" t="str">
        <f t="shared" si="2"/>
        <v>3</v>
      </c>
      <c r="O4" s="168">
        <f t="shared" si="3"/>
        <v>0</v>
      </c>
      <c r="P4" s="169">
        <f t="shared" si="4"/>
        <v>0</v>
      </c>
      <c r="Q4" s="169">
        <f t="shared" si="5"/>
        <v>0</v>
      </c>
      <c r="R4" s="169">
        <f t="shared" si="6"/>
        <v>0</v>
      </c>
      <c r="S4" s="170"/>
      <c r="T4" s="168">
        <f t="shared" si="7"/>
        <v>1</v>
      </c>
      <c r="U4" s="169">
        <f t="shared" si="8"/>
        <v>0</v>
      </c>
      <c r="V4" s="169">
        <f t="shared" si="9"/>
        <v>8</v>
      </c>
      <c r="W4" s="169">
        <f t="shared" si="10"/>
        <v>13</v>
      </c>
      <c r="X4" s="173"/>
      <c r="Y4" s="168">
        <f t="shared" si="11"/>
        <v>0</v>
      </c>
      <c r="Z4" s="169">
        <f t="shared" si="12"/>
        <v>0</v>
      </c>
      <c r="AA4" s="169">
        <f t="shared" si="13"/>
        <v>0</v>
      </c>
      <c r="AB4" s="169">
        <f t="shared" si="14"/>
        <v>0</v>
      </c>
      <c r="AC4" s="173"/>
      <c r="AD4" s="168">
        <f t="shared" si="15"/>
        <v>0</v>
      </c>
      <c r="AE4" s="169">
        <f t="shared" si="16"/>
        <v>0</v>
      </c>
      <c r="AF4" s="169">
        <f t="shared" si="17"/>
        <v>0</v>
      </c>
      <c r="AG4" s="169">
        <f t="shared" si="18"/>
        <v>0</v>
      </c>
      <c r="AH4" s="173"/>
      <c r="AI4" s="168">
        <f t="shared" si="19"/>
        <v>1</v>
      </c>
      <c r="AJ4" s="169">
        <f t="shared" si="20"/>
        <v>3</v>
      </c>
      <c r="AK4" s="169">
        <f t="shared" si="21"/>
        <v>13</v>
      </c>
      <c r="AL4" s="169">
        <f t="shared" si="22"/>
        <v>8</v>
      </c>
      <c r="AM4" s="173"/>
      <c r="AN4" s="168">
        <f t="shared" si="23"/>
        <v>0</v>
      </c>
      <c r="AO4" s="169">
        <f t="shared" si="24"/>
        <v>0</v>
      </c>
      <c r="AP4" s="169">
        <f t="shared" si="25"/>
        <v>0</v>
      </c>
      <c r="AQ4" s="169">
        <f t="shared" si="26"/>
        <v>0</v>
      </c>
      <c r="AR4" s="173"/>
      <c r="AY4" s="144" t="s">
        <v>66</v>
      </c>
      <c r="AZ4" s="144"/>
      <c r="BA4" s="144" t="s">
        <v>57</v>
      </c>
      <c r="BB4" s="119"/>
    </row>
    <row r="5" spans="1:54" s="166" customFormat="1" ht="15.75" x14ac:dyDescent="0.2">
      <c r="A5" s="174">
        <v>3</v>
      </c>
      <c r="B5" s="175">
        <v>4</v>
      </c>
      <c r="D5" s="166" t="str">
        <f>VLOOKUP(A5,'Databáze C'!$A$3:$B$10,2,FALSE)</f>
        <v>Chlumec</v>
      </c>
      <c r="E5" s="167" t="s">
        <v>12</v>
      </c>
      <c r="F5" s="166" t="str">
        <f>VLOOKUP(B5,'Databáze C'!$A$3:$B$10,2,FALSE)</f>
        <v>Mufroni</v>
      </c>
      <c r="G5" s="151">
        <v>3</v>
      </c>
      <c r="H5" s="152" t="s">
        <v>12</v>
      </c>
      <c r="I5" s="153">
        <v>4</v>
      </c>
      <c r="K5" s="167">
        <f t="shared" si="0"/>
        <v>1</v>
      </c>
      <c r="L5" s="167" t="str">
        <f t="shared" si="1"/>
        <v>H</v>
      </c>
      <c r="M5" s="167" t="str">
        <f t="shared" si="2"/>
        <v>3</v>
      </c>
      <c r="O5" s="168">
        <f t="shared" si="3"/>
        <v>0</v>
      </c>
      <c r="P5" s="169">
        <f t="shared" si="4"/>
        <v>0</v>
      </c>
      <c r="Q5" s="169">
        <f t="shared" si="5"/>
        <v>0</v>
      </c>
      <c r="R5" s="169">
        <f t="shared" si="6"/>
        <v>0</v>
      </c>
      <c r="S5" s="170"/>
      <c r="T5" s="168">
        <f t="shared" si="7"/>
        <v>0</v>
      </c>
      <c r="U5" s="169">
        <f t="shared" si="8"/>
        <v>0</v>
      </c>
      <c r="V5" s="169">
        <f t="shared" si="9"/>
        <v>0</v>
      </c>
      <c r="W5" s="169">
        <f t="shared" si="10"/>
        <v>0</v>
      </c>
      <c r="X5" s="173"/>
      <c r="Y5" s="168">
        <f t="shared" si="11"/>
        <v>1</v>
      </c>
      <c r="Z5" s="169">
        <f t="shared" si="12"/>
        <v>0</v>
      </c>
      <c r="AA5" s="169">
        <f t="shared" si="13"/>
        <v>3</v>
      </c>
      <c r="AB5" s="169">
        <f t="shared" si="14"/>
        <v>4</v>
      </c>
      <c r="AC5" s="173"/>
      <c r="AD5" s="168">
        <f t="shared" si="15"/>
        <v>1</v>
      </c>
      <c r="AE5" s="169">
        <f t="shared" si="16"/>
        <v>3</v>
      </c>
      <c r="AF5" s="169">
        <f t="shared" si="17"/>
        <v>4</v>
      </c>
      <c r="AG5" s="169">
        <f t="shared" si="18"/>
        <v>3</v>
      </c>
      <c r="AH5" s="173"/>
      <c r="AI5" s="168">
        <f t="shared" si="19"/>
        <v>0</v>
      </c>
      <c r="AJ5" s="169">
        <f t="shared" si="20"/>
        <v>0</v>
      </c>
      <c r="AK5" s="169">
        <f t="shared" si="21"/>
        <v>0</v>
      </c>
      <c r="AL5" s="169">
        <f t="shared" si="22"/>
        <v>0</v>
      </c>
      <c r="AM5" s="173"/>
      <c r="AN5" s="168">
        <f t="shared" si="23"/>
        <v>0</v>
      </c>
      <c r="AO5" s="169">
        <f t="shared" si="24"/>
        <v>0</v>
      </c>
      <c r="AP5" s="169">
        <f t="shared" si="25"/>
        <v>0</v>
      </c>
      <c r="AQ5" s="169">
        <f t="shared" si="26"/>
        <v>0</v>
      </c>
      <c r="AR5" s="173"/>
      <c r="AY5" s="144" t="s">
        <v>58</v>
      </c>
      <c r="AZ5" s="144"/>
      <c r="BA5" s="144" t="s">
        <v>59</v>
      </c>
      <c r="BB5" s="119"/>
    </row>
    <row r="6" spans="1:54" s="166" customFormat="1" ht="15.75" x14ac:dyDescent="0.2">
      <c r="A6" s="164">
        <v>1</v>
      </c>
      <c r="B6" s="171">
        <v>2</v>
      </c>
      <c r="D6" s="166" t="str">
        <f>VLOOKUP(A6,'Databáze C'!$A$3:$B$10,2,FALSE)</f>
        <v>Bícy</v>
      </c>
      <c r="E6" s="167" t="s">
        <v>12</v>
      </c>
      <c r="F6" s="166" t="str">
        <f>VLOOKUP(B6,'Databáze C'!$A$3:$B$10,2,FALSE)</f>
        <v>Hron Dačice</v>
      </c>
      <c r="G6" s="151">
        <v>4</v>
      </c>
      <c r="H6" s="152" t="s">
        <v>12</v>
      </c>
      <c r="I6" s="153">
        <v>5</v>
      </c>
      <c r="K6" s="167">
        <f t="shared" si="0"/>
        <v>1</v>
      </c>
      <c r="L6" s="167" t="str">
        <f t="shared" si="1"/>
        <v>H</v>
      </c>
      <c r="M6" s="167" t="str">
        <f t="shared" si="2"/>
        <v>3</v>
      </c>
      <c r="O6" s="168">
        <f t="shared" si="3"/>
        <v>1</v>
      </c>
      <c r="P6" s="169">
        <f t="shared" si="4"/>
        <v>0</v>
      </c>
      <c r="Q6" s="169">
        <f t="shared" si="5"/>
        <v>4</v>
      </c>
      <c r="R6" s="169">
        <f t="shared" si="6"/>
        <v>5</v>
      </c>
      <c r="S6" s="170"/>
      <c r="T6" s="168">
        <f t="shared" si="7"/>
        <v>1</v>
      </c>
      <c r="U6" s="169">
        <f t="shared" si="8"/>
        <v>3</v>
      </c>
      <c r="V6" s="169">
        <f t="shared" si="9"/>
        <v>5</v>
      </c>
      <c r="W6" s="169">
        <f t="shared" si="10"/>
        <v>4</v>
      </c>
      <c r="X6" s="173"/>
      <c r="Y6" s="168">
        <f t="shared" si="11"/>
        <v>0</v>
      </c>
      <c r="Z6" s="169">
        <f t="shared" si="12"/>
        <v>0</v>
      </c>
      <c r="AA6" s="169">
        <f t="shared" si="13"/>
        <v>0</v>
      </c>
      <c r="AB6" s="169">
        <f t="shared" si="14"/>
        <v>0</v>
      </c>
      <c r="AC6" s="173"/>
      <c r="AD6" s="168">
        <f t="shared" si="15"/>
        <v>0</v>
      </c>
      <c r="AE6" s="169">
        <f t="shared" si="16"/>
        <v>0</v>
      </c>
      <c r="AF6" s="169">
        <f t="shared" si="17"/>
        <v>0</v>
      </c>
      <c r="AG6" s="169">
        <f t="shared" si="18"/>
        <v>0</v>
      </c>
      <c r="AH6" s="173"/>
      <c r="AI6" s="168">
        <f t="shared" si="19"/>
        <v>0</v>
      </c>
      <c r="AJ6" s="169">
        <f t="shared" si="20"/>
        <v>0</v>
      </c>
      <c r="AK6" s="169">
        <f t="shared" si="21"/>
        <v>0</v>
      </c>
      <c r="AL6" s="169">
        <f t="shared" si="22"/>
        <v>0</v>
      </c>
      <c r="AM6" s="173"/>
      <c r="AN6" s="168">
        <f t="shared" si="23"/>
        <v>0</v>
      </c>
      <c r="AO6" s="169">
        <f t="shared" si="24"/>
        <v>0</v>
      </c>
      <c r="AP6" s="169">
        <f t="shared" si="25"/>
        <v>0</v>
      </c>
      <c r="AQ6" s="169">
        <f t="shared" si="26"/>
        <v>0</v>
      </c>
      <c r="AR6" s="173"/>
      <c r="AY6" s="144" t="s">
        <v>62</v>
      </c>
      <c r="AZ6" s="144"/>
      <c r="BA6" s="144" t="s">
        <v>63</v>
      </c>
      <c r="BB6" s="119"/>
    </row>
    <row r="7" spans="1:54" s="166" customFormat="1" ht="15.75" x14ac:dyDescent="0.2">
      <c r="A7" s="165">
        <v>6</v>
      </c>
      <c r="B7" s="175">
        <v>4</v>
      </c>
      <c r="D7" s="166" t="str">
        <f>VLOOKUP(A7,'Databáze C'!$A$3:$B$10,2,FALSE)</f>
        <v>Krahulčí</v>
      </c>
      <c r="E7" s="167" t="s">
        <v>12</v>
      </c>
      <c r="F7" s="166" t="str">
        <f>VLOOKUP(B7,'Databáze C'!$A$3:$B$10,2,FALSE)</f>
        <v>Mufroni</v>
      </c>
      <c r="G7" s="151">
        <v>3</v>
      </c>
      <c r="H7" s="152" t="s">
        <v>12</v>
      </c>
      <c r="I7" s="153">
        <v>7</v>
      </c>
      <c r="K7" s="167">
        <f t="shared" si="0"/>
        <v>1</v>
      </c>
      <c r="L7" s="167" t="str">
        <f t="shared" si="1"/>
        <v>H</v>
      </c>
      <c r="M7" s="167" t="str">
        <f t="shared" si="2"/>
        <v>3</v>
      </c>
      <c r="O7" s="168">
        <f t="shared" si="3"/>
        <v>0</v>
      </c>
      <c r="P7" s="169">
        <f t="shared" si="4"/>
        <v>0</v>
      </c>
      <c r="Q7" s="169">
        <f t="shared" si="5"/>
        <v>0</v>
      </c>
      <c r="R7" s="169">
        <f t="shared" si="6"/>
        <v>0</v>
      </c>
      <c r="S7" s="170"/>
      <c r="T7" s="168">
        <f t="shared" si="7"/>
        <v>0</v>
      </c>
      <c r="U7" s="169">
        <f t="shared" si="8"/>
        <v>0</v>
      </c>
      <c r="V7" s="169">
        <f t="shared" si="9"/>
        <v>0</v>
      </c>
      <c r="W7" s="169">
        <f t="shared" si="10"/>
        <v>0</v>
      </c>
      <c r="X7" s="173"/>
      <c r="Y7" s="168">
        <f t="shared" si="11"/>
        <v>0</v>
      </c>
      <c r="Z7" s="169">
        <f t="shared" si="12"/>
        <v>0</v>
      </c>
      <c r="AA7" s="169">
        <f t="shared" si="13"/>
        <v>0</v>
      </c>
      <c r="AB7" s="169">
        <f t="shared" si="14"/>
        <v>0</v>
      </c>
      <c r="AC7" s="173"/>
      <c r="AD7" s="168">
        <f t="shared" si="15"/>
        <v>1</v>
      </c>
      <c r="AE7" s="169">
        <f t="shared" si="16"/>
        <v>3</v>
      </c>
      <c r="AF7" s="169">
        <f t="shared" si="17"/>
        <v>7</v>
      </c>
      <c r="AG7" s="169">
        <f t="shared" si="18"/>
        <v>3</v>
      </c>
      <c r="AH7" s="173"/>
      <c r="AI7" s="168">
        <f t="shared" si="19"/>
        <v>0</v>
      </c>
      <c r="AJ7" s="169">
        <f t="shared" si="20"/>
        <v>0</v>
      </c>
      <c r="AK7" s="169">
        <f t="shared" si="21"/>
        <v>0</v>
      </c>
      <c r="AL7" s="169">
        <f t="shared" si="22"/>
        <v>0</v>
      </c>
      <c r="AM7" s="173"/>
      <c r="AN7" s="168">
        <f t="shared" si="23"/>
        <v>1</v>
      </c>
      <c r="AO7" s="169">
        <f t="shared" si="24"/>
        <v>0</v>
      </c>
      <c r="AP7" s="169">
        <f t="shared" si="25"/>
        <v>3</v>
      </c>
      <c r="AQ7" s="169">
        <f t="shared" si="26"/>
        <v>7</v>
      </c>
      <c r="AR7" s="173"/>
      <c r="AY7" s="144" t="s">
        <v>69</v>
      </c>
      <c r="AZ7" s="144"/>
      <c r="BA7" s="144" t="s">
        <v>70</v>
      </c>
      <c r="BB7" s="119"/>
    </row>
    <row r="8" spans="1:54" s="166" customFormat="1" ht="24" x14ac:dyDescent="0.2">
      <c r="A8" s="172">
        <v>5</v>
      </c>
      <c r="B8" s="174">
        <v>3</v>
      </c>
      <c r="D8" s="166" t="str">
        <f>VLOOKUP(A8,'Databáze C'!$A$3:$B$10,2,FALSE)</f>
        <v>Třešť</v>
      </c>
      <c r="E8" s="167" t="s">
        <v>12</v>
      </c>
      <c r="F8" s="166" t="str">
        <f>VLOOKUP(B8,'Databáze C'!$A$3:$B$10,2,FALSE)</f>
        <v>Chlumec</v>
      </c>
      <c r="G8" s="151">
        <v>7</v>
      </c>
      <c r="H8" s="152" t="s">
        <v>12</v>
      </c>
      <c r="I8" s="153">
        <v>1</v>
      </c>
      <c r="K8" s="167">
        <f t="shared" si="0"/>
        <v>1</v>
      </c>
      <c r="L8" s="167" t="str">
        <f t="shared" si="1"/>
        <v>D</v>
      </c>
      <c r="M8" s="167" t="str">
        <f t="shared" si="2"/>
        <v>3</v>
      </c>
      <c r="O8" s="168">
        <f t="shared" si="3"/>
        <v>0</v>
      </c>
      <c r="P8" s="169">
        <f t="shared" si="4"/>
        <v>0</v>
      </c>
      <c r="Q8" s="169">
        <f t="shared" si="5"/>
        <v>0</v>
      </c>
      <c r="R8" s="169">
        <f t="shared" si="6"/>
        <v>0</v>
      </c>
      <c r="S8" s="170"/>
      <c r="T8" s="168">
        <f t="shared" si="7"/>
        <v>0</v>
      </c>
      <c r="U8" s="169">
        <f t="shared" si="8"/>
        <v>0</v>
      </c>
      <c r="V8" s="169">
        <f t="shared" si="9"/>
        <v>0</v>
      </c>
      <c r="W8" s="169">
        <f t="shared" si="10"/>
        <v>0</v>
      </c>
      <c r="X8" s="173"/>
      <c r="Y8" s="168">
        <f t="shared" si="11"/>
        <v>1</v>
      </c>
      <c r="Z8" s="169">
        <f t="shared" si="12"/>
        <v>0</v>
      </c>
      <c r="AA8" s="169">
        <f t="shared" si="13"/>
        <v>1</v>
      </c>
      <c r="AB8" s="169">
        <f t="shared" si="14"/>
        <v>7</v>
      </c>
      <c r="AC8" s="173"/>
      <c r="AD8" s="168">
        <f t="shared" si="15"/>
        <v>0</v>
      </c>
      <c r="AE8" s="169">
        <f t="shared" si="16"/>
        <v>0</v>
      </c>
      <c r="AF8" s="169">
        <f t="shared" si="17"/>
        <v>0</v>
      </c>
      <c r="AG8" s="169">
        <f t="shared" si="18"/>
        <v>0</v>
      </c>
      <c r="AH8" s="173"/>
      <c r="AI8" s="168">
        <f t="shared" si="19"/>
        <v>1</v>
      </c>
      <c r="AJ8" s="169">
        <f t="shared" si="20"/>
        <v>3</v>
      </c>
      <c r="AK8" s="169">
        <f t="shared" si="21"/>
        <v>7</v>
      </c>
      <c r="AL8" s="169">
        <f t="shared" si="22"/>
        <v>1</v>
      </c>
      <c r="AM8" s="173"/>
      <c r="AN8" s="168">
        <f t="shared" si="23"/>
        <v>0</v>
      </c>
      <c r="AO8" s="169">
        <f t="shared" si="24"/>
        <v>0</v>
      </c>
      <c r="AP8" s="169">
        <f t="shared" si="25"/>
        <v>0</v>
      </c>
      <c r="AQ8" s="169">
        <f t="shared" si="26"/>
        <v>0</v>
      </c>
      <c r="AR8" s="173"/>
      <c r="AY8" s="144" t="s">
        <v>76</v>
      </c>
      <c r="AZ8" s="144"/>
      <c r="BA8" s="144" t="s">
        <v>77</v>
      </c>
      <c r="BB8" s="75"/>
    </row>
    <row r="9" spans="1:54" s="166" customFormat="1" ht="15.75" x14ac:dyDescent="0.2">
      <c r="A9" s="171">
        <v>2</v>
      </c>
      <c r="B9" s="165">
        <v>6</v>
      </c>
      <c r="D9" s="166" t="str">
        <f>VLOOKUP(A9,'Databáze C'!$A$3:$B$10,2,FALSE)</f>
        <v>Hron Dačice</v>
      </c>
      <c r="E9" s="167" t="s">
        <v>12</v>
      </c>
      <c r="F9" s="166" t="str">
        <f>VLOOKUP(B9,'Databáze C'!$A$3:$B$10,2,FALSE)</f>
        <v>Krahulčí</v>
      </c>
      <c r="G9" s="151">
        <v>7</v>
      </c>
      <c r="H9" s="152" t="s">
        <v>12</v>
      </c>
      <c r="I9" s="153">
        <v>5</v>
      </c>
      <c r="K9" s="167">
        <f t="shared" si="0"/>
        <v>1</v>
      </c>
      <c r="L9" s="167" t="str">
        <f t="shared" si="1"/>
        <v>D</v>
      </c>
      <c r="M9" s="167" t="str">
        <f t="shared" si="2"/>
        <v>3</v>
      </c>
      <c r="O9" s="168">
        <f t="shared" si="3"/>
        <v>0</v>
      </c>
      <c r="P9" s="169">
        <f t="shared" si="4"/>
        <v>0</v>
      </c>
      <c r="Q9" s="169">
        <f t="shared" si="5"/>
        <v>0</v>
      </c>
      <c r="R9" s="169">
        <f t="shared" si="6"/>
        <v>0</v>
      </c>
      <c r="S9" s="170"/>
      <c r="T9" s="168">
        <f t="shared" si="7"/>
        <v>1</v>
      </c>
      <c r="U9" s="169">
        <f t="shared" si="8"/>
        <v>3</v>
      </c>
      <c r="V9" s="169">
        <f t="shared" si="9"/>
        <v>7</v>
      </c>
      <c r="W9" s="169">
        <f t="shared" si="10"/>
        <v>5</v>
      </c>
      <c r="X9" s="173"/>
      <c r="Y9" s="168">
        <f t="shared" si="11"/>
        <v>0</v>
      </c>
      <c r="Z9" s="169">
        <f t="shared" si="12"/>
        <v>0</v>
      </c>
      <c r="AA9" s="169">
        <f t="shared" si="13"/>
        <v>0</v>
      </c>
      <c r="AB9" s="169">
        <f t="shared" si="14"/>
        <v>0</v>
      </c>
      <c r="AC9" s="173"/>
      <c r="AD9" s="168">
        <f t="shared" si="15"/>
        <v>0</v>
      </c>
      <c r="AE9" s="169">
        <f t="shared" si="16"/>
        <v>0</v>
      </c>
      <c r="AF9" s="169">
        <f t="shared" si="17"/>
        <v>0</v>
      </c>
      <c r="AG9" s="169">
        <f t="shared" si="18"/>
        <v>0</v>
      </c>
      <c r="AH9" s="173"/>
      <c r="AI9" s="168">
        <f t="shared" si="19"/>
        <v>0</v>
      </c>
      <c r="AJ9" s="169">
        <f t="shared" si="20"/>
        <v>0</v>
      </c>
      <c r="AK9" s="169">
        <f t="shared" si="21"/>
        <v>0</v>
      </c>
      <c r="AL9" s="169">
        <f t="shared" si="22"/>
        <v>0</v>
      </c>
      <c r="AM9" s="173"/>
      <c r="AN9" s="168">
        <f t="shared" si="23"/>
        <v>1</v>
      </c>
      <c r="AO9" s="169">
        <f t="shared" si="24"/>
        <v>0</v>
      </c>
      <c r="AP9" s="169">
        <f t="shared" si="25"/>
        <v>5</v>
      </c>
      <c r="AQ9" s="169">
        <f t="shared" si="26"/>
        <v>7</v>
      </c>
      <c r="AR9" s="173"/>
      <c r="AY9" s="144" t="s">
        <v>78</v>
      </c>
      <c r="AZ9" s="144"/>
      <c r="BA9" s="144" t="s">
        <v>79</v>
      </c>
      <c r="BB9" s="75"/>
    </row>
    <row r="10" spans="1:54" s="166" customFormat="1" ht="15.75" x14ac:dyDescent="0.2">
      <c r="A10" s="174">
        <v>3</v>
      </c>
      <c r="B10" s="164">
        <v>1</v>
      </c>
      <c r="D10" s="166" t="str">
        <f>VLOOKUP(A10,'Databáze C'!$A$3:$B$10,2,FALSE)</f>
        <v>Chlumec</v>
      </c>
      <c r="E10" s="167" t="s">
        <v>12</v>
      </c>
      <c r="F10" s="166" t="str">
        <f>VLOOKUP(B10,'Databáze C'!$A$3:$B$10,2,FALSE)</f>
        <v>Bícy</v>
      </c>
      <c r="G10" s="151">
        <v>9</v>
      </c>
      <c r="H10" s="152" t="s">
        <v>12</v>
      </c>
      <c r="I10" s="153">
        <v>2</v>
      </c>
      <c r="K10" s="167">
        <f t="shared" si="0"/>
        <v>1</v>
      </c>
      <c r="L10" s="167" t="str">
        <f t="shared" si="1"/>
        <v>D</v>
      </c>
      <c r="M10" s="167" t="str">
        <f t="shared" si="2"/>
        <v>3</v>
      </c>
      <c r="O10" s="168">
        <f t="shared" si="3"/>
        <v>1</v>
      </c>
      <c r="P10" s="169">
        <f t="shared" si="4"/>
        <v>0</v>
      </c>
      <c r="Q10" s="169">
        <f t="shared" si="5"/>
        <v>2</v>
      </c>
      <c r="R10" s="169">
        <f t="shared" si="6"/>
        <v>9</v>
      </c>
      <c r="S10" s="176"/>
      <c r="T10" s="168">
        <f t="shared" si="7"/>
        <v>0</v>
      </c>
      <c r="U10" s="169">
        <f t="shared" si="8"/>
        <v>0</v>
      </c>
      <c r="V10" s="169">
        <f t="shared" si="9"/>
        <v>0</v>
      </c>
      <c r="W10" s="169">
        <f t="shared" si="10"/>
        <v>0</v>
      </c>
      <c r="X10" s="173"/>
      <c r="Y10" s="168">
        <f t="shared" si="11"/>
        <v>1</v>
      </c>
      <c r="Z10" s="169">
        <f t="shared" si="12"/>
        <v>3</v>
      </c>
      <c r="AA10" s="169">
        <f t="shared" si="13"/>
        <v>9</v>
      </c>
      <c r="AB10" s="169">
        <f t="shared" si="14"/>
        <v>2</v>
      </c>
      <c r="AC10" s="173"/>
      <c r="AD10" s="168">
        <f t="shared" si="15"/>
        <v>0</v>
      </c>
      <c r="AE10" s="169">
        <f t="shared" si="16"/>
        <v>0</v>
      </c>
      <c r="AF10" s="169">
        <f t="shared" si="17"/>
        <v>0</v>
      </c>
      <c r="AG10" s="169">
        <f t="shared" si="18"/>
        <v>0</v>
      </c>
      <c r="AH10" s="173"/>
      <c r="AI10" s="168">
        <f t="shared" si="19"/>
        <v>0</v>
      </c>
      <c r="AJ10" s="169">
        <f t="shared" si="20"/>
        <v>0</v>
      </c>
      <c r="AK10" s="169">
        <f t="shared" si="21"/>
        <v>0</v>
      </c>
      <c r="AL10" s="169">
        <f t="shared" si="22"/>
        <v>0</v>
      </c>
      <c r="AM10" s="173"/>
      <c r="AN10" s="168">
        <f t="shared" si="23"/>
        <v>0</v>
      </c>
      <c r="AO10" s="169">
        <f t="shared" si="24"/>
        <v>0</v>
      </c>
      <c r="AP10" s="169">
        <f t="shared" si="25"/>
        <v>0</v>
      </c>
      <c r="AQ10" s="169">
        <f t="shared" si="26"/>
        <v>0</v>
      </c>
      <c r="AR10" s="173"/>
      <c r="AY10" s="144" t="s">
        <v>141</v>
      </c>
      <c r="AZ10" s="144"/>
      <c r="BA10" s="144" t="s">
        <v>142</v>
      </c>
      <c r="BB10" s="75"/>
    </row>
    <row r="11" spans="1:54" s="166" customFormat="1" ht="15.75" x14ac:dyDescent="0.2">
      <c r="A11" s="175">
        <v>4</v>
      </c>
      <c r="B11" s="172">
        <v>5</v>
      </c>
      <c r="D11" s="166" t="str">
        <f>VLOOKUP(A11,'Databáze C'!$A$3:$B$10,2,FALSE)</f>
        <v>Mufroni</v>
      </c>
      <c r="E11" s="167" t="s">
        <v>12</v>
      </c>
      <c r="F11" s="166" t="str">
        <f>VLOOKUP(B11,'Databáze C'!$A$3:$B$10,2,FALSE)</f>
        <v>Třešť</v>
      </c>
      <c r="G11" s="151">
        <v>4</v>
      </c>
      <c r="H11" s="152" t="s">
        <v>12</v>
      </c>
      <c r="I11" s="153">
        <v>7</v>
      </c>
      <c r="K11" s="167">
        <f t="shared" si="0"/>
        <v>1</v>
      </c>
      <c r="L11" s="167" t="str">
        <f t="shared" si="1"/>
        <v>H</v>
      </c>
      <c r="M11" s="167" t="str">
        <f t="shared" si="2"/>
        <v>3</v>
      </c>
      <c r="O11" s="168">
        <f t="shared" si="3"/>
        <v>0</v>
      </c>
      <c r="P11" s="169">
        <f t="shared" si="4"/>
        <v>0</v>
      </c>
      <c r="Q11" s="169">
        <f t="shared" si="5"/>
        <v>0</v>
      </c>
      <c r="R11" s="169">
        <f t="shared" si="6"/>
        <v>0</v>
      </c>
      <c r="S11" s="176"/>
      <c r="T11" s="168">
        <f t="shared" si="7"/>
        <v>0</v>
      </c>
      <c r="U11" s="169">
        <f t="shared" si="8"/>
        <v>0</v>
      </c>
      <c r="V11" s="169">
        <f t="shared" si="9"/>
        <v>0</v>
      </c>
      <c r="W11" s="169">
        <f t="shared" si="10"/>
        <v>0</v>
      </c>
      <c r="X11" s="173"/>
      <c r="Y11" s="168">
        <f t="shared" si="11"/>
        <v>0</v>
      </c>
      <c r="Z11" s="169">
        <f t="shared" si="12"/>
        <v>0</v>
      </c>
      <c r="AA11" s="169">
        <f t="shared" si="13"/>
        <v>0</v>
      </c>
      <c r="AB11" s="169">
        <f t="shared" si="14"/>
        <v>0</v>
      </c>
      <c r="AC11" s="173"/>
      <c r="AD11" s="168">
        <f t="shared" si="15"/>
        <v>1</v>
      </c>
      <c r="AE11" s="169">
        <f t="shared" si="16"/>
        <v>0</v>
      </c>
      <c r="AF11" s="169">
        <f t="shared" si="17"/>
        <v>4</v>
      </c>
      <c r="AG11" s="169">
        <f t="shared" si="18"/>
        <v>7</v>
      </c>
      <c r="AH11" s="173"/>
      <c r="AI11" s="168">
        <f t="shared" si="19"/>
        <v>1</v>
      </c>
      <c r="AJ11" s="169">
        <f t="shared" si="20"/>
        <v>3</v>
      </c>
      <c r="AK11" s="169">
        <f t="shared" si="21"/>
        <v>7</v>
      </c>
      <c r="AL11" s="169">
        <f t="shared" si="22"/>
        <v>4</v>
      </c>
      <c r="AM11" s="173"/>
      <c r="AN11" s="168">
        <f t="shared" si="23"/>
        <v>0</v>
      </c>
      <c r="AO11" s="169">
        <f t="shared" si="24"/>
        <v>0</v>
      </c>
      <c r="AP11" s="169">
        <f t="shared" si="25"/>
        <v>0</v>
      </c>
      <c r="AQ11" s="169">
        <f t="shared" si="26"/>
        <v>0</v>
      </c>
      <c r="AR11" s="173"/>
      <c r="AY11" s="144" t="s">
        <v>84</v>
      </c>
      <c r="AZ11" s="144"/>
      <c r="BA11" s="144" t="s">
        <v>87</v>
      </c>
      <c r="BB11" s="75"/>
    </row>
    <row r="12" spans="1:54" s="166" customFormat="1" ht="15.75" x14ac:dyDescent="0.2">
      <c r="A12" s="171">
        <v>2</v>
      </c>
      <c r="B12" s="174">
        <v>3</v>
      </c>
      <c r="D12" s="166" t="str">
        <f>VLOOKUP(A12,'Databáze C'!$A$3:$B$10,2,FALSE)</f>
        <v>Hron Dačice</v>
      </c>
      <c r="E12" s="167" t="s">
        <v>12</v>
      </c>
      <c r="F12" s="166" t="str">
        <f>VLOOKUP(B12,'Databáze C'!$A$3:$B$10,2,FALSE)</f>
        <v>Chlumec</v>
      </c>
      <c r="G12" s="151">
        <v>5</v>
      </c>
      <c r="H12" s="152" t="s">
        <v>12</v>
      </c>
      <c r="I12" s="153">
        <v>8</v>
      </c>
      <c r="K12" s="167">
        <f t="shared" si="0"/>
        <v>1</v>
      </c>
      <c r="L12" s="167" t="str">
        <f t="shared" si="1"/>
        <v>H</v>
      </c>
      <c r="M12" s="167" t="str">
        <f t="shared" si="2"/>
        <v>3</v>
      </c>
      <c r="O12" s="168">
        <f t="shared" si="3"/>
        <v>0</v>
      </c>
      <c r="P12" s="169">
        <f t="shared" si="4"/>
        <v>0</v>
      </c>
      <c r="Q12" s="169">
        <f t="shared" si="5"/>
        <v>0</v>
      </c>
      <c r="R12" s="169">
        <f t="shared" si="6"/>
        <v>0</v>
      </c>
      <c r="S12" s="176"/>
      <c r="T12" s="168">
        <f t="shared" si="7"/>
        <v>1</v>
      </c>
      <c r="U12" s="169">
        <f t="shared" si="8"/>
        <v>0</v>
      </c>
      <c r="V12" s="169">
        <f t="shared" si="9"/>
        <v>5</v>
      </c>
      <c r="W12" s="169">
        <f t="shared" si="10"/>
        <v>8</v>
      </c>
      <c r="X12" s="173"/>
      <c r="Y12" s="168">
        <f t="shared" si="11"/>
        <v>1</v>
      </c>
      <c r="Z12" s="169">
        <f t="shared" si="12"/>
        <v>3</v>
      </c>
      <c r="AA12" s="169">
        <f t="shared" si="13"/>
        <v>8</v>
      </c>
      <c r="AB12" s="169">
        <f t="shared" si="14"/>
        <v>5</v>
      </c>
      <c r="AC12" s="173"/>
      <c r="AD12" s="168">
        <f t="shared" si="15"/>
        <v>0</v>
      </c>
      <c r="AE12" s="169">
        <f t="shared" si="16"/>
        <v>0</v>
      </c>
      <c r="AF12" s="169">
        <f t="shared" si="17"/>
        <v>0</v>
      </c>
      <c r="AG12" s="169">
        <f t="shared" si="18"/>
        <v>0</v>
      </c>
      <c r="AH12" s="173"/>
      <c r="AI12" s="168">
        <f t="shared" si="19"/>
        <v>0</v>
      </c>
      <c r="AJ12" s="169">
        <f t="shared" si="20"/>
        <v>0</v>
      </c>
      <c r="AK12" s="169">
        <f t="shared" si="21"/>
        <v>0</v>
      </c>
      <c r="AL12" s="169">
        <f t="shared" si="22"/>
        <v>0</v>
      </c>
      <c r="AM12" s="173"/>
      <c r="AN12" s="168">
        <f t="shared" si="23"/>
        <v>0</v>
      </c>
      <c r="AO12" s="169">
        <f t="shared" si="24"/>
        <v>0</v>
      </c>
      <c r="AP12" s="169">
        <f t="shared" si="25"/>
        <v>0</v>
      </c>
      <c r="AQ12" s="169">
        <f t="shared" si="26"/>
        <v>0</v>
      </c>
      <c r="AR12" s="173"/>
      <c r="AY12" s="144" t="s">
        <v>85</v>
      </c>
      <c r="AZ12" s="144"/>
      <c r="BA12" s="144" t="s">
        <v>86</v>
      </c>
      <c r="BB12" s="75"/>
    </row>
    <row r="13" spans="1:54" s="166" customFormat="1" ht="24" x14ac:dyDescent="0.2">
      <c r="A13" s="165">
        <v>6</v>
      </c>
      <c r="B13" s="172">
        <v>5</v>
      </c>
      <c r="D13" s="166" t="str">
        <f>VLOOKUP(A13,'Databáze C'!$A$3:$B$10,2,FALSE)</f>
        <v>Krahulčí</v>
      </c>
      <c r="E13" s="167" t="s">
        <v>12</v>
      </c>
      <c r="F13" s="166" t="str">
        <f>VLOOKUP(B13,'Databáze C'!$A$3:$B$10,2,FALSE)</f>
        <v>Třešť</v>
      </c>
      <c r="G13" s="151">
        <v>1</v>
      </c>
      <c r="H13" s="152" t="s">
        <v>12</v>
      </c>
      <c r="I13" s="153">
        <v>10</v>
      </c>
      <c r="K13" s="167">
        <f t="shared" si="0"/>
        <v>1</v>
      </c>
      <c r="L13" s="167" t="str">
        <f t="shared" si="1"/>
        <v>H</v>
      </c>
      <c r="M13" s="167" t="str">
        <f t="shared" si="2"/>
        <v>3</v>
      </c>
      <c r="O13" s="168">
        <f t="shared" si="3"/>
        <v>0</v>
      </c>
      <c r="P13" s="169">
        <f t="shared" si="4"/>
        <v>0</v>
      </c>
      <c r="Q13" s="169">
        <f t="shared" si="5"/>
        <v>0</v>
      </c>
      <c r="R13" s="169">
        <f t="shared" si="6"/>
        <v>0</v>
      </c>
      <c r="S13" s="176"/>
      <c r="T13" s="168">
        <f t="shared" si="7"/>
        <v>0</v>
      </c>
      <c r="U13" s="169">
        <f t="shared" si="8"/>
        <v>0</v>
      </c>
      <c r="V13" s="169">
        <f t="shared" si="9"/>
        <v>0</v>
      </c>
      <c r="W13" s="169">
        <f t="shared" si="10"/>
        <v>0</v>
      </c>
      <c r="X13" s="173"/>
      <c r="Y13" s="168">
        <f t="shared" si="11"/>
        <v>0</v>
      </c>
      <c r="Z13" s="169">
        <f t="shared" si="12"/>
        <v>0</v>
      </c>
      <c r="AA13" s="169">
        <f t="shared" si="13"/>
        <v>0</v>
      </c>
      <c r="AB13" s="169">
        <f t="shared" si="14"/>
        <v>0</v>
      </c>
      <c r="AC13" s="173"/>
      <c r="AD13" s="168">
        <f t="shared" si="15"/>
        <v>0</v>
      </c>
      <c r="AE13" s="169">
        <f t="shared" si="16"/>
        <v>0</v>
      </c>
      <c r="AF13" s="169">
        <f t="shared" si="17"/>
        <v>0</v>
      </c>
      <c r="AG13" s="169">
        <f t="shared" si="18"/>
        <v>0</v>
      </c>
      <c r="AH13" s="173"/>
      <c r="AI13" s="168">
        <f t="shared" si="19"/>
        <v>1</v>
      </c>
      <c r="AJ13" s="169">
        <f t="shared" si="20"/>
        <v>3</v>
      </c>
      <c r="AK13" s="169">
        <f t="shared" si="21"/>
        <v>10</v>
      </c>
      <c r="AL13" s="169">
        <f t="shared" si="22"/>
        <v>1</v>
      </c>
      <c r="AM13" s="173"/>
      <c r="AN13" s="168">
        <f t="shared" si="23"/>
        <v>1</v>
      </c>
      <c r="AO13" s="169">
        <f t="shared" si="24"/>
        <v>0</v>
      </c>
      <c r="AP13" s="169">
        <f t="shared" si="25"/>
        <v>1</v>
      </c>
      <c r="AQ13" s="169">
        <f t="shared" si="26"/>
        <v>10</v>
      </c>
      <c r="AR13" s="173"/>
      <c r="AY13" s="144" t="s">
        <v>100</v>
      </c>
      <c r="AZ13" s="144"/>
      <c r="BA13" s="144" t="s">
        <v>101</v>
      </c>
      <c r="BB13" s="75"/>
    </row>
    <row r="14" spans="1:54" s="166" customFormat="1" ht="15.75" x14ac:dyDescent="0.2">
      <c r="A14" s="164">
        <v>1</v>
      </c>
      <c r="B14" s="175">
        <v>4</v>
      </c>
      <c r="D14" s="166" t="str">
        <f>VLOOKUP(A14,'Databáze C'!$A$3:$B$10,2,FALSE)</f>
        <v>Bícy</v>
      </c>
      <c r="E14" s="167" t="s">
        <v>12</v>
      </c>
      <c r="F14" s="166" t="str">
        <f>VLOOKUP(B14,'Databáze C'!$A$3:$B$10,2,FALSE)</f>
        <v>Mufroni</v>
      </c>
      <c r="G14" s="151">
        <v>6</v>
      </c>
      <c r="H14" s="152" t="s">
        <v>12</v>
      </c>
      <c r="I14" s="153">
        <v>4</v>
      </c>
      <c r="K14" s="167">
        <f t="shared" si="0"/>
        <v>1</v>
      </c>
      <c r="L14" s="167" t="str">
        <f t="shared" si="1"/>
        <v>D</v>
      </c>
      <c r="M14" s="167" t="str">
        <f t="shared" si="2"/>
        <v>3</v>
      </c>
      <c r="O14" s="168">
        <f t="shared" si="3"/>
        <v>1</v>
      </c>
      <c r="P14" s="169">
        <f t="shared" si="4"/>
        <v>3</v>
      </c>
      <c r="Q14" s="169">
        <f t="shared" si="5"/>
        <v>6</v>
      </c>
      <c r="R14" s="169">
        <f t="shared" si="6"/>
        <v>4</v>
      </c>
      <c r="S14" s="176"/>
      <c r="T14" s="168">
        <f t="shared" si="7"/>
        <v>0</v>
      </c>
      <c r="U14" s="169">
        <f t="shared" si="8"/>
        <v>0</v>
      </c>
      <c r="V14" s="169">
        <f t="shared" si="9"/>
        <v>0</v>
      </c>
      <c r="W14" s="169">
        <f t="shared" si="10"/>
        <v>0</v>
      </c>
      <c r="X14" s="173"/>
      <c r="Y14" s="168">
        <f t="shared" si="11"/>
        <v>0</v>
      </c>
      <c r="Z14" s="169">
        <f t="shared" si="12"/>
        <v>0</v>
      </c>
      <c r="AA14" s="169">
        <f t="shared" si="13"/>
        <v>0</v>
      </c>
      <c r="AB14" s="169">
        <f t="shared" si="14"/>
        <v>0</v>
      </c>
      <c r="AC14" s="173"/>
      <c r="AD14" s="168">
        <f t="shared" si="15"/>
        <v>1</v>
      </c>
      <c r="AE14" s="169">
        <f t="shared" si="16"/>
        <v>0</v>
      </c>
      <c r="AF14" s="169">
        <f t="shared" si="17"/>
        <v>4</v>
      </c>
      <c r="AG14" s="169">
        <f t="shared" si="18"/>
        <v>6</v>
      </c>
      <c r="AH14" s="173"/>
      <c r="AI14" s="168">
        <f t="shared" si="19"/>
        <v>0</v>
      </c>
      <c r="AJ14" s="169">
        <f t="shared" si="20"/>
        <v>0</v>
      </c>
      <c r="AK14" s="169">
        <f t="shared" si="21"/>
        <v>0</v>
      </c>
      <c r="AL14" s="169">
        <f t="shared" si="22"/>
        <v>0</v>
      </c>
      <c r="AM14" s="173"/>
      <c r="AN14" s="168">
        <f t="shared" si="23"/>
        <v>0</v>
      </c>
      <c r="AO14" s="169">
        <f t="shared" si="24"/>
        <v>0</v>
      </c>
      <c r="AP14" s="169">
        <f t="shared" si="25"/>
        <v>0</v>
      </c>
      <c r="AQ14" s="169">
        <f t="shared" si="26"/>
        <v>0</v>
      </c>
      <c r="AR14" s="173"/>
      <c r="AY14" s="144" t="s">
        <v>102</v>
      </c>
      <c r="AZ14" s="144"/>
      <c r="BA14" s="144" t="s">
        <v>103</v>
      </c>
      <c r="BB14" s="75"/>
    </row>
    <row r="15" spans="1:54" s="166" customFormat="1" ht="15.75" x14ac:dyDescent="0.2">
      <c r="A15" s="174">
        <v>3</v>
      </c>
      <c r="B15" s="165">
        <v>6</v>
      </c>
      <c r="D15" s="166" t="str">
        <f>VLOOKUP(A15,'Databáze C'!$A$3:$B$10,2,FALSE)</f>
        <v>Chlumec</v>
      </c>
      <c r="E15" s="167" t="s">
        <v>12</v>
      </c>
      <c r="F15" s="166" t="str">
        <f>VLOOKUP(B15,'Databáze C'!$A$3:$B$10,2,FALSE)</f>
        <v>Krahulčí</v>
      </c>
      <c r="G15" s="151">
        <v>3</v>
      </c>
      <c r="H15" s="152" t="s">
        <v>12</v>
      </c>
      <c r="I15" s="153">
        <v>7</v>
      </c>
      <c r="K15" s="167">
        <f t="shared" si="0"/>
        <v>1</v>
      </c>
      <c r="L15" s="167" t="str">
        <f t="shared" si="1"/>
        <v>H</v>
      </c>
      <c r="M15" s="167" t="str">
        <f t="shared" si="2"/>
        <v>3</v>
      </c>
      <c r="O15" s="168">
        <f t="shared" si="3"/>
        <v>0</v>
      </c>
      <c r="P15" s="169">
        <f t="shared" si="4"/>
        <v>0</v>
      </c>
      <c r="Q15" s="169">
        <f t="shared" si="5"/>
        <v>0</v>
      </c>
      <c r="R15" s="169">
        <f t="shared" si="6"/>
        <v>0</v>
      </c>
      <c r="S15" s="176"/>
      <c r="T15" s="168">
        <f t="shared" si="7"/>
        <v>0</v>
      </c>
      <c r="U15" s="169">
        <f t="shared" si="8"/>
        <v>0</v>
      </c>
      <c r="V15" s="169">
        <f t="shared" si="9"/>
        <v>0</v>
      </c>
      <c r="W15" s="169">
        <f t="shared" si="10"/>
        <v>0</v>
      </c>
      <c r="X15" s="173"/>
      <c r="Y15" s="168">
        <f t="shared" si="11"/>
        <v>1</v>
      </c>
      <c r="Z15" s="169">
        <f t="shared" si="12"/>
        <v>0</v>
      </c>
      <c r="AA15" s="169">
        <f t="shared" si="13"/>
        <v>3</v>
      </c>
      <c r="AB15" s="169">
        <f t="shared" si="14"/>
        <v>7</v>
      </c>
      <c r="AC15" s="173"/>
      <c r="AD15" s="168">
        <f t="shared" si="15"/>
        <v>0</v>
      </c>
      <c r="AE15" s="169">
        <f t="shared" si="16"/>
        <v>0</v>
      </c>
      <c r="AF15" s="169">
        <f t="shared" si="17"/>
        <v>0</v>
      </c>
      <c r="AG15" s="169">
        <f t="shared" si="18"/>
        <v>0</v>
      </c>
      <c r="AH15" s="173"/>
      <c r="AI15" s="168">
        <f t="shared" si="19"/>
        <v>0</v>
      </c>
      <c r="AJ15" s="169">
        <f t="shared" si="20"/>
        <v>0</v>
      </c>
      <c r="AK15" s="169">
        <f t="shared" si="21"/>
        <v>0</v>
      </c>
      <c r="AL15" s="169">
        <f t="shared" si="22"/>
        <v>0</v>
      </c>
      <c r="AM15" s="173"/>
      <c r="AN15" s="168">
        <f t="shared" si="23"/>
        <v>1</v>
      </c>
      <c r="AO15" s="169">
        <f t="shared" si="24"/>
        <v>3</v>
      </c>
      <c r="AP15" s="169">
        <f t="shared" si="25"/>
        <v>7</v>
      </c>
      <c r="AQ15" s="169">
        <f t="shared" si="26"/>
        <v>3</v>
      </c>
      <c r="AR15" s="173"/>
      <c r="AY15" s="144" t="s">
        <v>104</v>
      </c>
      <c r="AZ15" s="144"/>
      <c r="BA15" s="144" t="s">
        <v>105</v>
      </c>
      <c r="BB15" s="75"/>
    </row>
    <row r="16" spans="1:54" s="166" customFormat="1" ht="24" x14ac:dyDescent="0.2">
      <c r="A16" s="175">
        <v>4</v>
      </c>
      <c r="B16" s="171">
        <v>2</v>
      </c>
      <c r="D16" s="166" t="str">
        <f>VLOOKUP(A16,'Databáze C'!$A$3:$B$10,2,FALSE)</f>
        <v>Mufroni</v>
      </c>
      <c r="E16" s="167" t="s">
        <v>12</v>
      </c>
      <c r="F16" s="166" t="str">
        <f>VLOOKUP(B16,'Databáze C'!$A$3:$B$10,2,FALSE)</f>
        <v>Hron Dačice</v>
      </c>
      <c r="G16" s="151">
        <v>7</v>
      </c>
      <c r="H16" s="152" t="s">
        <v>12</v>
      </c>
      <c r="I16" s="153">
        <v>4</v>
      </c>
      <c r="K16" s="167">
        <f t="shared" si="0"/>
        <v>1</v>
      </c>
      <c r="L16" s="167" t="str">
        <f t="shared" si="1"/>
        <v>D</v>
      </c>
      <c r="M16" s="167" t="str">
        <f t="shared" si="2"/>
        <v>3</v>
      </c>
      <c r="O16" s="168">
        <f t="shared" si="3"/>
        <v>0</v>
      </c>
      <c r="P16" s="169">
        <f t="shared" si="4"/>
        <v>0</v>
      </c>
      <c r="Q16" s="169">
        <f t="shared" si="5"/>
        <v>0</v>
      </c>
      <c r="R16" s="169">
        <f t="shared" si="6"/>
        <v>0</v>
      </c>
      <c r="S16" s="176"/>
      <c r="T16" s="168">
        <f t="shared" si="7"/>
        <v>1</v>
      </c>
      <c r="U16" s="169">
        <f t="shared" si="8"/>
        <v>0</v>
      </c>
      <c r="V16" s="169">
        <f t="shared" si="9"/>
        <v>4</v>
      </c>
      <c r="W16" s="169">
        <f t="shared" si="10"/>
        <v>7</v>
      </c>
      <c r="X16" s="173"/>
      <c r="Y16" s="168">
        <f t="shared" si="11"/>
        <v>0</v>
      </c>
      <c r="Z16" s="169">
        <f t="shared" si="12"/>
        <v>0</v>
      </c>
      <c r="AA16" s="169">
        <f t="shared" si="13"/>
        <v>0</v>
      </c>
      <c r="AB16" s="169">
        <f t="shared" si="14"/>
        <v>0</v>
      </c>
      <c r="AC16" s="173"/>
      <c r="AD16" s="168">
        <f t="shared" si="15"/>
        <v>1</v>
      </c>
      <c r="AE16" s="169">
        <f t="shared" si="16"/>
        <v>3</v>
      </c>
      <c r="AF16" s="169">
        <f t="shared" si="17"/>
        <v>7</v>
      </c>
      <c r="AG16" s="169">
        <f t="shared" si="18"/>
        <v>4</v>
      </c>
      <c r="AH16" s="173"/>
      <c r="AI16" s="168">
        <f t="shared" si="19"/>
        <v>0</v>
      </c>
      <c r="AJ16" s="169">
        <f t="shared" si="20"/>
        <v>0</v>
      </c>
      <c r="AK16" s="169">
        <f t="shared" si="21"/>
        <v>0</v>
      </c>
      <c r="AL16" s="169">
        <f t="shared" si="22"/>
        <v>0</v>
      </c>
      <c r="AM16" s="173"/>
      <c r="AN16" s="168">
        <f t="shared" si="23"/>
        <v>0</v>
      </c>
      <c r="AO16" s="169">
        <f t="shared" si="24"/>
        <v>0</v>
      </c>
      <c r="AP16" s="169">
        <f t="shared" si="25"/>
        <v>0</v>
      </c>
      <c r="AQ16" s="169">
        <f t="shared" si="26"/>
        <v>0</v>
      </c>
      <c r="AR16" s="173"/>
      <c r="AY16" s="144" t="s">
        <v>110</v>
      </c>
      <c r="AZ16" s="144"/>
      <c r="BA16" s="144" t="s">
        <v>111</v>
      </c>
      <c r="BB16" s="75"/>
    </row>
    <row r="17" spans="1:54" s="166" customFormat="1" ht="15.75" x14ac:dyDescent="0.2">
      <c r="A17" s="172">
        <v>5</v>
      </c>
      <c r="B17" s="164">
        <v>1</v>
      </c>
      <c r="D17" s="166" t="str">
        <f>VLOOKUP(A17,'Databáze C'!$A$3:$B$10,2,FALSE)</f>
        <v>Třešť</v>
      </c>
      <c r="E17" s="167" t="s">
        <v>12</v>
      </c>
      <c r="F17" s="166" t="str">
        <f>VLOOKUP(B17,'Databáze C'!$A$3:$B$10,2,FALSE)</f>
        <v>Bícy</v>
      </c>
      <c r="G17" s="151">
        <v>7</v>
      </c>
      <c r="H17" s="152" t="s">
        <v>12</v>
      </c>
      <c r="I17" s="153">
        <v>7</v>
      </c>
      <c r="K17" s="167">
        <f t="shared" si="0"/>
        <v>1</v>
      </c>
      <c r="L17" s="167" t="str">
        <f t="shared" si="1"/>
        <v>R</v>
      </c>
      <c r="M17" s="167" t="str">
        <f t="shared" si="2"/>
        <v>1</v>
      </c>
      <c r="O17" s="168">
        <f t="shared" si="3"/>
        <v>1</v>
      </c>
      <c r="P17" s="169">
        <f t="shared" si="4"/>
        <v>1</v>
      </c>
      <c r="Q17" s="169">
        <f t="shared" si="5"/>
        <v>7</v>
      </c>
      <c r="R17" s="169">
        <f t="shared" si="6"/>
        <v>7</v>
      </c>
      <c r="S17" s="176"/>
      <c r="T17" s="168">
        <f t="shared" si="7"/>
        <v>0</v>
      </c>
      <c r="U17" s="169">
        <f t="shared" si="8"/>
        <v>0</v>
      </c>
      <c r="V17" s="169">
        <f t="shared" si="9"/>
        <v>0</v>
      </c>
      <c r="W17" s="169">
        <f t="shared" si="10"/>
        <v>0</v>
      </c>
      <c r="X17" s="173"/>
      <c r="Y17" s="168">
        <f t="shared" si="11"/>
        <v>0</v>
      </c>
      <c r="Z17" s="169">
        <f t="shared" si="12"/>
        <v>0</v>
      </c>
      <c r="AA17" s="169">
        <f t="shared" si="13"/>
        <v>0</v>
      </c>
      <c r="AB17" s="169">
        <f t="shared" si="14"/>
        <v>0</v>
      </c>
      <c r="AC17" s="173"/>
      <c r="AD17" s="168">
        <f t="shared" si="15"/>
        <v>0</v>
      </c>
      <c r="AE17" s="169">
        <f t="shared" si="16"/>
        <v>0</v>
      </c>
      <c r="AF17" s="169">
        <f t="shared" si="17"/>
        <v>0</v>
      </c>
      <c r="AG17" s="169">
        <f t="shared" si="18"/>
        <v>0</v>
      </c>
      <c r="AH17" s="173"/>
      <c r="AI17" s="168">
        <f t="shared" si="19"/>
        <v>1</v>
      </c>
      <c r="AJ17" s="169">
        <f t="shared" si="20"/>
        <v>1</v>
      </c>
      <c r="AK17" s="169">
        <f t="shared" si="21"/>
        <v>7</v>
      </c>
      <c r="AL17" s="169">
        <f t="shared" si="22"/>
        <v>7</v>
      </c>
      <c r="AM17" s="173"/>
      <c r="AN17" s="168">
        <f t="shared" si="23"/>
        <v>0</v>
      </c>
      <c r="AO17" s="169">
        <f t="shared" si="24"/>
        <v>0</v>
      </c>
      <c r="AP17" s="169">
        <f t="shared" si="25"/>
        <v>0</v>
      </c>
      <c r="AQ17" s="169">
        <f t="shared" si="26"/>
        <v>0</v>
      </c>
      <c r="AR17" s="173"/>
      <c r="AY17" s="144" t="s">
        <v>114</v>
      </c>
      <c r="AZ17" s="144"/>
      <c r="BA17" s="144" t="s">
        <v>115</v>
      </c>
      <c r="BB17" s="75"/>
    </row>
    <row r="18" spans="1:54" s="166" customFormat="1" ht="24" x14ac:dyDescent="0.2">
      <c r="A18" s="164">
        <v>1</v>
      </c>
      <c r="B18" s="165">
        <v>6</v>
      </c>
      <c r="D18" s="166" t="str">
        <f>VLOOKUP(A18,'Databáze C'!$A$3:$B$10,2,FALSE)</f>
        <v>Bícy</v>
      </c>
      <c r="E18" s="167" t="s">
        <v>12</v>
      </c>
      <c r="F18" s="166" t="str">
        <f>VLOOKUP(B18,'Databáze C'!$A$3:$B$10,2,FALSE)</f>
        <v>Krahulčí</v>
      </c>
      <c r="G18" s="151">
        <v>8</v>
      </c>
      <c r="H18" s="152" t="s">
        <v>12</v>
      </c>
      <c r="I18" s="153">
        <v>6</v>
      </c>
      <c r="K18" s="167">
        <f t="shared" si="0"/>
        <v>1</v>
      </c>
      <c r="L18" s="167" t="str">
        <f t="shared" si="1"/>
        <v>D</v>
      </c>
      <c r="M18" s="167" t="str">
        <f t="shared" si="2"/>
        <v>3</v>
      </c>
      <c r="O18" s="168">
        <f t="shared" si="3"/>
        <v>1</v>
      </c>
      <c r="P18" s="169">
        <f t="shared" si="4"/>
        <v>3</v>
      </c>
      <c r="Q18" s="169">
        <f t="shared" si="5"/>
        <v>8</v>
      </c>
      <c r="R18" s="169">
        <f t="shared" si="6"/>
        <v>6</v>
      </c>
      <c r="S18" s="176"/>
      <c r="T18" s="168">
        <f t="shared" si="7"/>
        <v>0</v>
      </c>
      <c r="U18" s="169">
        <f t="shared" si="8"/>
        <v>0</v>
      </c>
      <c r="V18" s="169">
        <f t="shared" si="9"/>
        <v>0</v>
      </c>
      <c r="W18" s="169">
        <f t="shared" si="10"/>
        <v>0</v>
      </c>
      <c r="X18" s="173"/>
      <c r="Y18" s="168">
        <f t="shared" si="11"/>
        <v>0</v>
      </c>
      <c r="Z18" s="169">
        <f t="shared" si="12"/>
        <v>0</v>
      </c>
      <c r="AA18" s="169">
        <f t="shared" si="13"/>
        <v>0</v>
      </c>
      <c r="AB18" s="169">
        <f t="shared" si="14"/>
        <v>0</v>
      </c>
      <c r="AC18" s="173"/>
      <c r="AD18" s="168">
        <f t="shared" si="15"/>
        <v>0</v>
      </c>
      <c r="AE18" s="169">
        <f t="shared" si="16"/>
        <v>0</v>
      </c>
      <c r="AF18" s="169">
        <f t="shared" si="17"/>
        <v>0</v>
      </c>
      <c r="AG18" s="169">
        <f t="shared" si="18"/>
        <v>0</v>
      </c>
      <c r="AH18" s="173"/>
      <c r="AI18" s="168">
        <f t="shared" si="19"/>
        <v>0</v>
      </c>
      <c r="AJ18" s="169">
        <f t="shared" si="20"/>
        <v>0</v>
      </c>
      <c r="AK18" s="169">
        <f t="shared" si="21"/>
        <v>0</v>
      </c>
      <c r="AL18" s="169">
        <f t="shared" si="22"/>
        <v>0</v>
      </c>
      <c r="AM18" s="173"/>
      <c r="AN18" s="168">
        <f t="shared" si="23"/>
        <v>1</v>
      </c>
      <c r="AO18" s="169">
        <f t="shared" si="24"/>
        <v>0</v>
      </c>
      <c r="AP18" s="169">
        <f t="shared" si="25"/>
        <v>6</v>
      </c>
      <c r="AQ18" s="169">
        <f t="shared" si="26"/>
        <v>8</v>
      </c>
      <c r="AR18" s="173"/>
      <c r="AY18" s="144" t="s">
        <v>126</v>
      </c>
      <c r="AZ18" s="144"/>
      <c r="BA18" s="144" t="s">
        <v>127</v>
      </c>
      <c r="BB18" s="75"/>
    </row>
    <row r="19" spans="1:54" s="166" customFormat="1" ht="24" x14ac:dyDescent="0.2">
      <c r="A19" s="171">
        <v>2</v>
      </c>
      <c r="B19" s="172">
        <v>5</v>
      </c>
      <c r="D19" s="166" t="str">
        <f>VLOOKUP(A19,'Databáze C'!$A$3:$B$10,2,FALSE)</f>
        <v>Hron Dačice</v>
      </c>
      <c r="E19" s="167" t="s">
        <v>12</v>
      </c>
      <c r="F19" s="166" t="str">
        <f>VLOOKUP(B19,'Databáze C'!$A$3:$B$10,2,FALSE)</f>
        <v>Třešť</v>
      </c>
      <c r="G19" s="151">
        <v>5</v>
      </c>
      <c r="H19" s="152" t="s">
        <v>12</v>
      </c>
      <c r="I19" s="153">
        <v>13</v>
      </c>
      <c r="K19" s="167">
        <f t="shared" si="0"/>
        <v>1</v>
      </c>
      <c r="L19" s="167" t="str">
        <f t="shared" si="1"/>
        <v>H</v>
      </c>
      <c r="M19" s="167" t="str">
        <f t="shared" si="2"/>
        <v>3</v>
      </c>
      <c r="O19" s="168">
        <f t="shared" si="3"/>
        <v>0</v>
      </c>
      <c r="P19" s="169">
        <f t="shared" si="4"/>
        <v>0</v>
      </c>
      <c r="Q19" s="169">
        <f t="shared" si="5"/>
        <v>0</v>
      </c>
      <c r="R19" s="169">
        <f t="shared" si="6"/>
        <v>0</v>
      </c>
      <c r="S19" s="176"/>
      <c r="T19" s="168">
        <f t="shared" si="7"/>
        <v>1</v>
      </c>
      <c r="U19" s="169">
        <f t="shared" si="8"/>
        <v>0</v>
      </c>
      <c r="V19" s="169">
        <f t="shared" si="9"/>
        <v>5</v>
      </c>
      <c r="W19" s="169">
        <f t="shared" si="10"/>
        <v>13</v>
      </c>
      <c r="X19" s="173"/>
      <c r="Y19" s="168">
        <f t="shared" si="11"/>
        <v>0</v>
      </c>
      <c r="Z19" s="169">
        <f t="shared" si="12"/>
        <v>0</v>
      </c>
      <c r="AA19" s="169">
        <f t="shared" si="13"/>
        <v>0</v>
      </c>
      <c r="AB19" s="169">
        <f t="shared" si="14"/>
        <v>0</v>
      </c>
      <c r="AC19" s="173"/>
      <c r="AD19" s="168">
        <f t="shared" si="15"/>
        <v>0</v>
      </c>
      <c r="AE19" s="169">
        <f t="shared" si="16"/>
        <v>0</v>
      </c>
      <c r="AF19" s="169">
        <f t="shared" si="17"/>
        <v>0</v>
      </c>
      <c r="AG19" s="169">
        <f t="shared" si="18"/>
        <v>0</v>
      </c>
      <c r="AH19" s="173"/>
      <c r="AI19" s="168">
        <f t="shared" si="19"/>
        <v>1</v>
      </c>
      <c r="AJ19" s="169">
        <f t="shared" si="20"/>
        <v>3</v>
      </c>
      <c r="AK19" s="169">
        <f t="shared" si="21"/>
        <v>13</v>
      </c>
      <c r="AL19" s="169">
        <f t="shared" si="22"/>
        <v>5</v>
      </c>
      <c r="AM19" s="173"/>
      <c r="AN19" s="168">
        <f t="shared" si="23"/>
        <v>0</v>
      </c>
      <c r="AO19" s="169">
        <f t="shared" si="24"/>
        <v>0</v>
      </c>
      <c r="AP19" s="169">
        <f t="shared" si="25"/>
        <v>0</v>
      </c>
      <c r="AQ19" s="169">
        <f t="shared" si="26"/>
        <v>0</v>
      </c>
      <c r="AR19" s="173"/>
      <c r="AY19" s="144" t="s">
        <v>128</v>
      </c>
      <c r="AZ19" s="144"/>
      <c r="BA19" s="144" t="s">
        <v>129</v>
      </c>
      <c r="BB19" s="75"/>
    </row>
    <row r="20" spans="1:54" s="166" customFormat="1" ht="15.75" x14ac:dyDescent="0.2">
      <c r="A20" s="174">
        <v>3</v>
      </c>
      <c r="B20" s="175">
        <v>4</v>
      </c>
      <c r="D20" s="166" t="str">
        <f>VLOOKUP(A20,'Databáze C'!$A$3:$B$10,2,FALSE)</f>
        <v>Chlumec</v>
      </c>
      <c r="E20" s="167" t="s">
        <v>12</v>
      </c>
      <c r="F20" s="166" t="str">
        <f>VLOOKUP(B20,'Databáze C'!$A$3:$B$10,2,FALSE)</f>
        <v>Mufroni</v>
      </c>
      <c r="G20" s="151">
        <v>6</v>
      </c>
      <c r="H20" s="152" t="s">
        <v>12</v>
      </c>
      <c r="I20" s="153">
        <v>7</v>
      </c>
      <c r="K20" s="167">
        <f t="shared" si="0"/>
        <v>1</v>
      </c>
      <c r="L20" s="167" t="str">
        <f t="shared" si="1"/>
        <v>H</v>
      </c>
      <c r="M20" s="167" t="str">
        <f t="shared" si="2"/>
        <v>3</v>
      </c>
      <c r="O20" s="168">
        <f t="shared" si="3"/>
        <v>0</v>
      </c>
      <c r="P20" s="169">
        <f t="shared" si="4"/>
        <v>0</v>
      </c>
      <c r="Q20" s="169">
        <f t="shared" si="5"/>
        <v>0</v>
      </c>
      <c r="R20" s="169">
        <f t="shared" si="6"/>
        <v>0</v>
      </c>
      <c r="S20" s="176"/>
      <c r="T20" s="168">
        <f t="shared" si="7"/>
        <v>0</v>
      </c>
      <c r="U20" s="169">
        <f t="shared" si="8"/>
        <v>0</v>
      </c>
      <c r="V20" s="169">
        <f t="shared" si="9"/>
        <v>0</v>
      </c>
      <c r="W20" s="169">
        <f t="shared" si="10"/>
        <v>0</v>
      </c>
      <c r="X20" s="173"/>
      <c r="Y20" s="168">
        <f t="shared" si="11"/>
        <v>1</v>
      </c>
      <c r="Z20" s="169">
        <f t="shared" si="12"/>
        <v>0</v>
      </c>
      <c r="AA20" s="169">
        <f t="shared" si="13"/>
        <v>6</v>
      </c>
      <c r="AB20" s="169">
        <f t="shared" si="14"/>
        <v>7</v>
      </c>
      <c r="AC20" s="173"/>
      <c r="AD20" s="168">
        <f t="shared" si="15"/>
        <v>1</v>
      </c>
      <c r="AE20" s="169">
        <f t="shared" si="16"/>
        <v>3</v>
      </c>
      <c r="AF20" s="169">
        <f t="shared" si="17"/>
        <v>7</v>
      </c>
      <c r="AG20" s="169">
        <f t="shared" si="18"/>
        <v>6</v>
      </c>
      <c r="AH20" s="173"/>
      <c r="AI20" s="168">
        <f t="shared" si="19"/>
        <v>0</v>
      </c>
      <c r="AJ20" s="169">
        <f t="shared" si="20"/>
        <v>0</v>
      </c>
      <c r="AK20" s="169">
        <f t="shared" si="21"/>
        <v>0</v>
      </c>
      <c r="AL20" s="169">
        <f t="shared" si="22"/>
        <v>0</v>
      </c>
      <c r="AM20" s="173"/>
      <c r="AN20" s="168">
        <f t="shared" si="23"/>
        <v>0</v>
      </c>
      <c r="AO20" s="169">
        <f t="shared" si="24"/>
        <v>0</v>
      </c>
      <c r="AP20" s="169">
        <f t="shared" si="25"/>
        <v>0</v>
      </c>
      <c r="AQ20" s="169">
        <f t="shared" si="26"/>
        <v>0</v>
      </c>
      <c r="AR20" s="173"/>
      <c r="AY20" s="144" t="s">
        <v>130</v>
      </c>
      <c r="AZ20" s="144"/>
      <c r="BA20" s="144" t="s">
        <v>131</v>
      </c>
      <c r="BB20" s="144" t="s">
        <v>132</v>
      </c>
    </row>
    <row r="21" spans="1:54" s="166" customFormat="1" ht="15.75" customHeight="1" x14ac:dyDescent="0.2">
      <c r="A21" s="164">
        <v>1</v>
      </c>
      <c r="B21" s="171">
        <v>2</v>
      </c>
      <c r="D21" s="166" t="str">
        <f>VLOOKUP(A21,'Databáze C'!$A$3:$B$10,2,FALSE)</f>
        <v>Bícy</v>
      </c>
      <c r="E21" s="167" t="s">
        <v>12</v>
      </c>
      <c r="F21" s="166" t="str">
        <f>VLOOKUP(B21,'Databáze C'!$A$3:$B$10,2,FALSE)</f>
        <v>Hron Dačice</v>
      </c>
      <c r="G21" s="151">
        <v>9</v>
      </c>
      <c r="H21" s="152" t="s">
        <v>12</v>
      </c>
      <c r="I21" s="153">
        <v>1</v>
      </c>
      <c r="K21" s="167">
        <f t="shared" si="0"/>
        <v>1</v>
      </c>
      <c r="L21" s="167" t="str">
        <f t="shared" si="1"/>
        <v>D</v>
      </c>
      <c r="M21" s="167" t="str">
        <f t="shared" si="2"/>
        <v>3</v>
      </c>
      <c r="O21" s="168">
        <f t="shared" si="3"/>
        <v>1</v>
      </c>
      <c r="P21" s="169">
        <f t="shared" si="4"/>
        <v>3</v>
      </c>
      <c r="Q21" s="169">
        <f t="shared" si="5"/>
        <v>9</v>
      </c>
      <c r="R21" s="169">
        <f t="shared" si="6"/>
        <v>1</v>
      </c>
      <c r="S21" s="176"/>
      <c r="T21" s="168">
        <f t="shared" si="7"/>
        <v>1</v>
      </c>
      <c r="U21" s="169">
        <f t="shared" si="8"/>
        <v>0</v>
      </c>
      <c r="V21" s="169">
        <f t="shared" si="9"/>
        <v>1</v>
      </c>
      <c r="W21" s="169">
        <f t="shared" si="10"/>
        <v>9</v>
      </c>
      <c r="X21" s="173"/>
      <c r="Y21" s="168">
        <f t="shared" si="11"/>
        <v>0</v>
      </c>
      <c r="Z21" s="169">
        <f t="shared" si="12"/>
        <v>0</v>
      </c>
      <c r="AA21" s="169">
        <f t="shared" si="13"/>
        <v>0</v>
      </c>
      <c r="AB21" s="169">
        <f t="shared" si="14"/>
        <v>0</v>
      </c>
      <c r="AC21" s="173"/>
      <c r="AD21" s="168">
        <f t="shared" si="15"/>
        <v>0</v>
      </c>
      <c r="AE21" s="169">
        <f t="shared" si="16"/>
        <v>0</v>
      </c>
      <c r="AF21" s="169">
        <f t="shared" si="17"/>
        <v>0</v>
      </c>
      <c r="AG21" s="169">
        <f t="shared" si="18"/>
        <v>0</v>
      </c>
      <c r="AH21" s="173"/>
      <c r="AI21" s="168">
        <f t="shared" si="19"/>
        <v>0</v>
      </c>
      <c r="AJ21" s="169">
        <f t="shared" si="20"/>
        <v>0</v>
      </c>
      <c r="AK21" s="169">
        <f t="shared" si="21"/>
        <v>0</v>
      </c>
      <c r="AL21" s="169">
        <f t="shared" si="22"/>
        <v>0</v>
      </c>
      <c r="AM21" s="173"/>
      <c r="AN21" s="168">
        <f t="shared" si="23"/>
        <v>0</v>
      </c>
      <c r="AO21" s="169">
        <f t="shared" si="24"/>
        <v>0</v>
      </c>
      <c r="AP21" s="169">
        <f t="shared" si="25"/>
        <v>0</v>
      </c>
      <c r="AQ21" s="169">
        <f t="shared" si="26"/>
        <v>0</v>
      </c>
      <c r="AR21" s="173"/>
      <c r="AY21" s="144" t="s">
        <v>144</v>
      </c>
      <c r="AZ21" s="144"/>
      <c r="BA21" s="144" t="s">
        <v>145</v>
      </c>
      <c r="BB21" s="144" t="s">
        <v>143</v>
      </c>
    </row>
    <row r="22" spans="1:54" s="166" customFormat="1" ht="15.75" customHeight="1" x14ac:dyDescent="0.2">
      <c r="A22" s="165">
        <v>6</v>
      </c>
      <c r="B22" s="175">
        <v>4</v>
      </c>
      <c r="D22" s="166" t="str">
        <f>VLOOKUP(A22,'Databáze C'!$A$3:$B$10,2,FALSE)</f>
        <v>Krahulčí</v>
      </c>
      <c r="E22" s="167" t="s">
        <v>12</v>
      </c>
      <c r="F22" s="166" t="str">
        <f>VLOOKUP(B22,'Databáze C'!$A$3:$B$10,2,FALSE)</f>
        <v>Mufroni</v>
      </c>
      <c r="G22" s="151">
        <v>5</v>
      </c>
      <c r="H22" s="152" t="s">
        <v>12</v>
      </c>
      <c r="I22" s="153">
        <v>9</v>
      </c>
      <c r="K22" s="167">
        <f t="shared" si="0"/>
        <v>1</v>
      </c>
      <c r="L22" s="167" t="str">
        <f t="shared" si="1"/>
        <v>H</v>
      </c>
      <c r="M22" s="167" t="str">
        <f t="shared" si="2"/>
        <v>3</v>
      </c>
      <c r="O22" s="168">
        <f t="shared" si="3"/>
        <v>0</v>
      </c>
      <c r="P22" s="169">
        <f t="shared" si="4"/>
        <v>0</v>
      </c>
      <c r="Q22" s="169">
        <f t="shared" si="5"/>
        <v>0</v>
      </c>
      <c r="R22" s="169">
        <f t="shared" si="6"/>
        <v>0</v>
      </c>
      <c r="S22" s="176"/>
      <c r="T22" s="168">
        <f t="shared" si="7"/>
        <v>0</v>
      </c>
      <c r="U22" s="169">
        <f t="shared" si="8"/>
        <v>0</v>
      </c>
      <c r="V22" s="169">
        <f t="shared" si="9"/>
        <v>0</v>
      </c>
      <c r="W22" s="169">
        <f t="shared" si="10"/>
        <v>0</v>
      </c>
      <c r="X22" s="173"/>
      <c r="Y22" s="168">
        <f t="shared" si="11"/>
        <v>0</v>
      </c>
      <c r="Z22" s="169">
        <f t="shared" si="12"/>
        <v>0</v>
      </c>
      <c r="AA22" s="169">
        <f t="shared" si="13"/>
        <v>0</v>
      </c>
      <c r="AB22" s="169">
        <f t="shared" si="14"/>
        <v>0</v>
      </c>
      <c r="AC22" s="173"/>
      <c r="AD22" s="168">
        <f t="shared" si="15"/>
        <v>1</v>
      </c>
      <c r="AE22" s="169">
        <f t="shared" si="16"/>
        <v>3</v>
      </c>
      <c r="AF22" s="169">
        <f t="shared" si="17"/>
        <v>9</v>
      </c>
      <c r="AG22" s="169">
        <f t="shared" si="18"/>
        <v>5</v>
      </c>
      <c r="AH22" s="173"/>
      <c r="AI22" s="168">
        <f t="shared" si="19"/>
        <v>0</v>
      </c>
      <c r="AJ22" s="169">
        <f t="shared" si="20"/>
        <v>0</v>
      </c>
      <c r="AK22" s="169">
        <f t="shared" si="21"/>
        <v>0</v>
      </c>
      <c r="AL22" s="169">
        <f t="shared" si="22"/>
        <v>0</v>
      </c>
      <c r="AM22" s="173"/>
      <c r="AN22" s="168">
        <f t="shared" si="23"/>
        <v>1</v>
      </c>
      <c r="AO22" s="169">
        <f t="shared" si="24"/>
        <v>0</v>
      </c>
      <c r="AP22" s="169">
        <f t="shared" si="25"/>
        <v>5</v>
      </c>
      <c r="AQ22" s="169">
        <f t="shared" si="26"/>
        <v>9</v>
      </c>
      <c r="AR22" s="173"/>
      <c r="AY22" s="144" t="s">
        <v>146</v>
      </c>
      <c r="AZ22" s="144"/>
      <c r="BA22" s="144" t="s">
        <v>147</v>
      </c>
      <c r="BB22" s="75"/>
    </row>
    <row r="23" spans="1:54" s="166" customFormat="1" ht="25.5" customHeight="1" x14ac:dyDescent="0.2">
      <c r="A23" s="172">
        <v>5</v>
      </c>
      <c r="B23" s="174">
        <v>3</v>
      </c>
      <c r="D23" s="166" t="str">
        <f>VLOOKUP(A23,'Databáze C'!$A$3:$B$10,2,FALSE)</f>
        <v>Třešť</v>
      </c>
      <c r="E23" s="167" t="s">
        <v>12</v>
      </c>
      <c r="F23" s="166" t="str">
        <f>VLOOKUP(B23,'Databáze C'!$A$3:$B$10,2,FALSE)</f>
        <v>Chlumec</v>
      </c>
      <c r="G23" s="151">
        <v>14</v>
      </c>
      <c r="H23" s="152" t="s">
        <v>12</v>
      </c>
      <c r="I23" s="153">
        <v>4</v>
      </c>
      <c r="K23" s="167">
        <f t="shared" si="0"/>
        <v>1</v>
      </c>
      <c r="L23" s="167" t="str">
        <f t="shared" si="1"/>
        <v>D</v>
      </c>
      <c r="M23" s="167" t="str">
        <f t="shared" si="2"/>
        <v>3</v>
      </c>
      <c r="O23" s="168">
        <f t="shared" si="3"/>
        <v>0</v>
      </c>
      <c r="P23" s="169">
        <f t="shared" si="4"/>
        <v>0</v>
      </c>
      <c r="Q23" s="169">
        <f t="shared" si="5"/>
        <v>0</v>
      </c>
      <c r="R23" s="169">
        <f t="shared" si="6"/>
        <v>0</v>
      </c>
      <c r="S23" s="176"/>
      <c r="T23" s="168">
        <f t="shared" si="7"/>
        <v>0</v>
      </c>
      <c r="U23" s="169">
        <f t="shared" si="8"/>
        <v>0</v>
      </c>
      <c r="V23" s="169">
        <f t="shared" si="9"/>
        <v>0</v>
      </c>
      <c r="W23" s="169">
        <f t="shared" si="10"/>
        <v>0</v>
      </c>
      <c r="X23" s="173"/>
      <c r="Y23" s="168">
        <f t="shared" si="11"/>
        <v>1</v>
      </c>
      <c r="Z23" s="169">
        <f t="shared" si="12"/>
        <v>0</v>
      </c>
      <c r="AA23" s="169">
        <f t="shared" si="13"/>
        <v>4</v>
      </c>
      <c r="AB23" s="169">
        <f t="shared" si="14"/>
        <v>14</v>
      </c>
      <c r="AC23" s="173"/>
      <c r="AD23" s="168">
        <f t="shared" si="15"/>
        <v>0</v>
      </c>
      <c r="AE23" s="169">
        <f t="shared" si="16"/>
        <v>0</v>
      </c>
      <c r="AF23" s="169">
        <f t="shared" si="17"/>
        <v>0</v>
      </c>
      <c r="AG23" s="169">
        <f t="shared" si="18"/>
        <v>0</v>
      </c>
      <c r="AH23" s="173"/>
      <c r="AI23" s="168">
        <f t="shared" si="19"/>
        <v>1</v>
      </c>
      <c r="AJ23" s="169">
        <f t="shared" si="20"/>
        <v>3</v>
      </c>
      <c r="AK23" s="169">
        <f t="shared" si="21"/>
        <v>14</v>
      </c>
      <c r="AL23" s="169">
        <f t="shared" si="22"/>
        <v>4</v>
      </c>
      <c r="AM23" s="173"/>
      <c r="AN23" s="168">
        <f t="shared" si="23"/>
        <v>0</v>
      </c>
      <c r="AO23" s="169">
        <f t="shared" si="24"/>
        <v>0</v>
      </c>
      <c r="AP23" s="169">
        <f t="shared" si="25"/>
        <v>0</v>
      </c>
      <c r="AQ23" s="169">
        <f t="shared" si="26"/>
        <v>0</v>
      </c>
      <c r="AR23" s="173"/>
      <c r="AY23" s="144" t="s">
        <v>152</v>
      </c>
      <c r="AZ23" s="144"/>
      <c r="BA23" s="144" t="s">
        <v>153</v>
      </c>
      <c r="BB23" s="75"/>
    </row>
    <row r="24" spans="1:54" s="166" customFormat="1" ht="15.75" customHeight="1" x14ac:dyDescent="0.2">
      <c r="A24" s="171">
        <v>2</v>
      </c>
      <c r="B24" s="165">
        <v>6</v>
      </c>
      <c r="D24" s="166" t="str">
        <f>VLOOKUP(A24,'Databáze C'!$A$3:$B$10,2,FALSE)</f>
        <v>Hron Dačice</v>
      </c>
      <c r="E24" s="167" t="s">
        <v>12</v>
      </c>
      <c r="F24" s="166" t="str">
        <f>VLOOKUP(B24,'Databáze C'!$A$3:$B$10,2,FALSE)</f>
        <v>Krahulčí</v>
      </c>
      <c r="G24" s="151">
        <v>5</v>
      </c>
      <c r="H24" s="152" t="s">
        <v>12</v>
      </c>
      <c r="I24" s="153">
        <v>4</v>
      </c>
      <c r="K24" s="167">
        <f t="shared" si="0"/>
        <v>1</v>
      </c>
      <c r="L24" s="167" t="str">
        <f t="shared" si="1"/>
        <v>D</v>
      </c>
      <c r="M24" s="167" t="str">
        <f t="shared" si="2"/>
        <v>3</v>
      </c>
      <c r="O24" s="168">
        <f t="shared" si="3"/>
        <v>0</v>
      </c>
      <c r="P24" s="169">
        <f t="shared" si="4"/>
        <v>0</v>
      </c>
      <c r="Q24" s="169">
        <f t="shared" si="5"/>
        <v>0</v>
      </c>
      <c r="R24" s="169">
        <f t="shared" si="6"/>
        <v>0</v>
      </c>
      <c r="S24" s="176"/>
      <c r="T24" s="168">
        <f t="shared" si="7"/>
        <v>1</v>
      </c>
      <c r="U24" s="169">
        <f t="shared" si="8"/>
        <v>3</v>
      </c>
      <c r="V24" s="169">
        <f t="shared" si="9"/>
        <v>5</v>
      </c>
      <c r="W24" s="169">
        <f t="shared" si="10"/>
        <v>4</v>
      </c>
      <c r="X24" s="173"/>
      <c r="Y24" s="168">
        <f t="shared" si="11"/>
        <v>0</v>
      </c>
      <c r="Z24" s="169">
        <f t="shared" si="12"/>
        <v>0</v>
      </c>
      <c r="AA24" s="169">
        <f t="shared" si="13"/>
        <v>0</v>
      </c>
      <c r="AB24" s="169">
        <f t="shared" si="14"/>
        <v>0</v>
      </c>
      <c r="AC24" s="173"/>
      <c r="AD24" s="168">
        <f t="shared" si="15"/>
        <v>0</v>
      </c>
      <c r="AE24" s="169">
        <f t="shared" si="16"/>
        <v>0</v>
      </c>
      <c r="AF24" s="169">
        <f t="shared" si="17"/>
        <v>0</v>
      </c>
      <c r="AG24" s="169">
        <f t="shared" si="18"/>
        <v>0</v>
      </c>
      <c r="AH24" s="173"/>
      <c r="AI24" s="168">
        <f t="shared" si="19"/>
        <v>0</v>
      </c>
      <c r="AJ24" s="169">
        <f t="shared" si="20"/>
        <v>0</v>
      </c>
      <c r="AK24" s="169">
        <f t="shared" si="21"/>
        <v>0</v>
      </c>
      <c r="AL24" s="169">
        <f t="shared" si="22"/>
        <v>0</v>
      </c>
      <c r="AM24" s="173"/>
      <c r="AN24" s="168">
        <f t="shared" si="23"/>
        <v>1</v>
      </c>
      <c r="AO24" s="169">
        <f t="shared" si="24"/>
        <v>0</v>
      </c>
      <c r="AP24" s="169">
        <f t="shared" si="25"/>
        <v>4</v>
      </c>
      <c r="AQ24" s="169">
        <f t="shared" si="26"/>
        <v>5</v>
      </c>
      <c r="AR24" s="173"/>
      <c r="AY24" s="144" t="s">
        <v>156</v>
      </c>
      <c r="AZ24" s="144"/>
      <c r="BA24" s="144" t="s">
        <v>157</v>
      </c>
      <c r="BB24" s="75"/>
    </row>
    <row r="25" spans="1:54" s="166" customFormat="1" ht="24.75" customHeight="1" x14ac:dyDescent="0.2">
      <c r="A25" s="174">
        <v>3</v>
      </c>
      <c r="B25" s="164">
        <v>1</v>
      </c>
      <c r="D25" s="166" t="str">
        <f>VLOOKUP(A25,'Databáze C'!$A$3:$B$10,2,FALSE)</f>
        <v>Chlumec</v>
      </c>
      <c r="E25" s="167" t="s">
        <v>12</v>
      </c>
      <c r="F25" s="166" t="str">
        <f>VLOOKUP(B25,'Databáze C'!$A$3:$B$10,2,FALSE)</f>
        <v>Bícy</v>
      </c>
      <c r="G25" s="151">
        <v>8</v>
      </c>
      <c r="H25" s="152" t="s">
        <v>12</v>
      </c>
      <c r="I25" s="153">
        <v>7</v>
      </c>
      <c r="K25" s="167">
        <f t="shared" si="0"/>
        <v>1</v>
      </c>
      <c r="L25" s="167" t="str">
        <f t="shared" si="1"/>
        <v>D</v>
      </c>
      <c r="M25" s="167" t="str">
        <f t="shared" si="2"/>
        <v>3</v>
      </c>
      <c r="O25" s="168">
        <f t="shared" si="3"/>
        <v>1</v>
      </c>
      <c r="P25" s="169">
        <f t="shared" si="4"/>
        <v>0</v>
      </c>
      <c r="Q25" s="169">
        <f t="shared" si="5"/>
        <v>7</v>
      </c>
      <c r="R25" s="169">
        <f t="shared" si="6"/>
        <v>8</v>
      </c>
      <c r="S25" s="176"/>
      <c r="T25" s="168">
        <f t="shared" si="7"/>
        <v>0</v>
      </c>
      <c r="U25" s="169">
        <f t="shared" si="8"/>
        <v>0</v>
      </c>
      <c r="V25" s="169">
        <f t="shared" si="9"/>
        <v>0</v>
      </c>
      <c r="W25" s="169">
        <f t="shared" si="10"/>
        <v>0</v>
      </c>
      <c r="X25" s="173"/>
      <c r="Y25" s="168">
        <f t="shared" si="11"/>
        <v>1</v>
      </c>
      <c r="Z25" s="169">
        <f t="shared" si="12"/>
        <v>3</v>
      </c>
      <c r="AA25" s="169">
        <f t="shared" si="13"/>
        <v>8</v>
      </c>
      <c r="AB25" s="169">
        <f t="shared" si="14"/>
        <v>7</v>
      </c>
      <c r="AC25" s="173"/>
      <c r="AD25" s="168">
        <f t="shared" si="15"/>
        <v>0</v>
      </c>
      <c r="AE25" s="169">
        <f t="shared" si="16"/>
        <v>0</v>
      </c>
      <c r="AF25" s="169">
        <f t="shared" si="17"/>
        <v>0</v>
      </c>
      <c r="AG25" s="169">
        <f t="shared" si="18"/>
        <v>0</v>
      </c>
      <c r="AH25" s="173"/>
      <c r="AI25" s="168">
        <f t="shared" si="19"/>
        <v>0</v>
      </c>
      <c r="AJ25" s="169">
        <f t="shared" si="20"/>
        <v>0</v>
      </c>
      <c r="AK25" s="169">
        <f t="shared" si="21"/>
        <v>0</v>
      </c>
      <c r="AL25" s="169">
        <f t="shared" si="22"/>
        <v>0</v>
      </c>
      <c r="AM25" s="173"/>
      <c r="AN25" s="168">
        <f t="shared" si="23"/>
        <v>0</v>
      </c>
      <c r="AO25" s="169">
        <f t="shared" si="24"/>
        <v>0</v>
      </c>
      <c r="AP25" s="169">
        <f t="shared" si="25"/>
        <v>0</v>
      </c>
      <c r="AQ25" s="169">
        <f t="shared" si="26"/>
        <v>0</v>
      </c>
      <c r="AR25" s="173"/>
      <c r="AY25" s="144" t="s">
        <v>158</v>
      </c>
      <c r="AZ25" s="144"/>
      <c r="BA25" s="144" t="s">
        <v>159</v>
      </c>
      <c r="BB25" s="75"/>
    </row>
    <row r="26" spans="1:54" s="166" customFormat="1" ht="26.25" customHeight="1" x14ac:dyDescent="0.2">
      <c r="A26" s="175">
        <v>4</v>
      </c>
      <c r="B26" s="172">
        <v>5</v>
      </c>
      <c r="D26" s="166" t="str">
        <f>VLOOKUP(A26,'Databáze C'!$A$3:$B$10,2,FALSE)</f>
        <v>Mufroni</v>
      </c>
      <c r="E26" s="167" t="s">
        <v>12</v>
      </c>
      <c r="F26" s="166" t="str">
        <f>VLOOKUP(B26,'Databáze C'!$A$3:$B$10,2,FALSE)</f>
        <v>Třešť</v>
      </c>
      <c r="G26" s="151">
        <v>2</v>
      </c>
      <c r="H26" s="152" t="s">
        <v>12</v>
      </c>
      <c r="I26" s="153">
        <v>13</v>
      </c>
      <c r="K26" s="167">
        <f t="shared" si="0"/>
        <v>1</v>
      </c>
      <c r="L26" s="167" t="str">
        <f t="shared" si="1"/>
        <v>H</v>
      </c>
      <c r="M26" s="167" t="str">
        <f t="shared" si="2"/>
        <v>3</v>
      </c>
      <c r="O26" s="168">
        <f t="shared" si="3"/>
        <v>0</v>
      </c>
      <c r="P26" s="169">
        <f t="shared" si="4"/>
        <v>0</v>
      </c>
      <c r="Q26" s="169">
        <f t="shared" si="5"/>
        <v>0</v>
      </c>
      <c r="R26" s="169">
        <f t="shared" si="6"/>
        <v>0</v>
      </c>
      <c r="S26" s="176"/>
      <c r="T26" s="168">
        <f t="shared" si="7"/>
        <v>0</v>
      </c>
      <c r="U26" s="169">
        <f t="shared" si="8"/>
        <v>0</v>
      </c>
      <c r="V26" s="169">
        <f t="shared" si="9"/>
        <v>0</v>
      </c>
      <c r="W26" s="169">
        <f t="shared" si="10"/>
        <v>0</v>
      </c>
      <c r="X26" s="173"/>
      <c r="Y26" s="168">
        <f t="shared" si="11"/>
        <v>0</v>
      </c>
      <c r="Z26" s="169">
        <f t="shared" si="12"/>
        <v>0</v>
      </c>
      <c r="AA26" s="169">
        <f t="shared" si="13"/>
        <v>0</v>
      </c>
      <c r="AB26" s="169">
        <f t="shared" si="14"/>
        <v>0</v>
      </c>
      <c r="AC26" s="173"/>
      <c r="AD26" s="168">
        <f t="shared" si="15"/>
        <v>1</v>
      </c>
      <c r="AE26" s="169">
        <f t="shared" si="16"/>
        <v>0</v>
      </c>
      <c r="AF26" s="169">
        <f t="shared" si="17"/>
        <v>2</v>
      </c>
      <c r="AG26" s="169">
        <f t="shared" si="18"/>
        <v>13</v>
      </c>
      <c r="AH26" s="173"/>
      <c r="AI26" s="168">
        <f t="shared" si="19"/>
        <v>1</v>
      </c>
      <c r="AJ26" s="169">
        <f t="shared" si="20"/>
        <v>3</v>
      </c>
      <c r="AK26" s="169">
        <f t="shared" si="21"/>
        <v>13</v>
      </c>
      <c r="AL26" s="169">
        <f t="shared" si="22"/>
        <v>2</v>
      </c>
      <c r="AM26" s="173"/>
      <c r="AN26" s="168">
        <f t="shared" si="23"/>
        <v>0</v>
      </c>
      <c r="AO26" s="169">
        <f t="shared" si="24"/>
        <v>0</v>
      </c>
      <c r="AP26" s="169">
        <f t="shared" si="25"/>
        <v>0</v>
      </c>
      <c r="AQ26" s="169">
        <f t="shared" si="26"/>
        <v>0</v>
      </c>
      <c r="AR26" s="173"/>
      <c r="AY26" s="144" t="s">
        <v>165</v>
      </c>
      <c r="AZ26" s="144"/>
      <c r="BA26" s="144" t="s">
        <v>166</v>
      </c>
      <c r="BB26" s="75"/>
    </row>
    <row r="27" spans="1:54" s="166" customFormat="1" ht="24.75" customHeight="1" x14ac:dyDescent="0.2">
      <c r="A27" s="171">
        <v>2</v>
      </c>
      <c r="B27" s="174">
        <v>3</v>
      </c>
      <c r="D27" s="166" t="str">
        <f>VLOOKUP(A27,'Databáze C'!$A$3:$B$10,2,FALSE)</f>
        <v>Hron Dačice</v>
      </c>
      <c r="E27" s="167" t="s">
        <v>12</v>
      </c>
      <c r="F27" s="166" t="str">
        <f>VLOOKUP(B27,'Databáze C'!$A$3:$B$10,2,FALSE)</f>
        <v>Chlumec</v>
      </c>
      <c r="G27" s="151">
        <v>2</v>
      </c>
      <c r="H27" s="152" t="s">
        <v>12</v>
      </c>
      <c r="I27" s="153">
        <v>9</v>
      </c>
      <c r="K27" s="167">
        <f t="shared" si="0"/>
        <v>1</v>
      </c>
      <c r="L27" s="167" t="str">
        <f t="shared" si="1"/>
        <v>H</v>
      </c>
      <c r="M27" s="167" t="str">
        <f t="shared" si="2"/>
        <v>3</v>
      </c>
      <c r="O27" s="168">
        <f t="shared" si="3"/>
        <v>0</v>
      </c>
      <c r="P27" s="169">
        <f t="shared" si="4"/>
        <v>0</v>
      </c>
      <c r="Q27" s="169">
        <f t="shared" si="5"/>
        <v>0</v>
      </c>
      <c r="R27" s="169">
        <f t="shared" si="6"/>
        <v>0</v>
      </c>
      <c r="S27" s="176"/>
      <c r="T27" s="168">
        <f t="shared" si="7"/>
        <v>1</v>
      </c>
      <c r="U27" s="169">
        <f t="shared" si="8"/>
        <v>0</v>
      </c>
      <c r="V27" s="169">
        <f t="shared" si="9"/>
        <v>2</v>
      </c>
      <c r="W27" s="169">
        <f t="shared" si="10"/>
        <v>9</v>
      </c>
      <c r="X27" s="173"/>
      <c r="Y27" s="168">
        <f t="shared" si="11"/>
        <v>1</v>
      </c>
      <c r="Z27" s="169">
        <f t="shared" si="12"/>
        <v>3</v>
      </c>
      <c r="AA27" s="169">
        <f t="shared" si="13"/>
        <v>9</v>
      </c>
      <c r="AB27" s="169">
        <f t="shared" si="14"/>
        <v>2</v>
      </c>
      <c r="AC27" s="173"/>
      <c r="AD27" s="168">
        <f t="shared" si="15"/>
        <v>0</v>
      </c>
      <c r="AE27" s="169">
        <f t="shared" si="16"/>
        <v>0</v>
      </c>
      <c r="AF27" s="169">
        <f t="shared" si="17"/>
        <v>0</v>
      </c>
      <c r="AG27" s="169">
        <f t="shared" si="18"/>
        <v>0</v>
      </c>
      <c r="AH27" s="173"/>
      <c r="AI27" s="168">
        <f t="shared" si="19"/>
        <v>0</v>
      </c>
      <c r="AJ27" s="169">
        <f t="shared" si="20"/>
        <v>0</v>
      </c>
      <c r="AK27" s="169">
        <f t="shared" si="21"/>
        <v>0</v>
      </c>
      <c r="AL27" s="169">
        <f t="shared" si="22"/>
        <v>0</v>
      </c>
      <c r="AM27" s="173"/>
      <c r="AN27" s="168">
        <f t="shared" si="23"/>
        <v>0</v>
      </c>
      <c r="AO27" s="169">
        <f t="shared" si="24"/>
        <v>0</v>
      </c>
      <c r="AP27" s="169">
        <f t="shared" si="25"/>
        <v>0</v>
      </c>
      <c r="AQ27" s="169">
        <f t="shared" si="26"/>
        <v>0</v>
      </c>
      <c r="AR27" s="173"/>
      <c r="AY27" s="144" t="s">
        <v>171</v>
      </c>
      <c r="AZ27" s="144"/>
      <c r="BA27" s="144" t="s">
        <v>172</v>
      </c>
      <c r="BB27" s="75"/>
    </row>
    <row r="28" spans="1:54" s="166" customFormat="1" ht="26.25" customHeight="1" x14ac:dyDescent="0.2">
      <c r="A28" s="165">
        <v>6</v>
      </c>
      <c r="B28" s="172">
        <v>5</v>
      </c>
      <c r="D28" s="166" t="str">
        <f>VLOOKUP(A28,'Databáze C'!$A$3:$B$10,2,FALSE)</f>
        <v>Krahulčí</v>
      </c>
      <c r="E28" s="167" t="s">
        <v>12</v>
      </c>
      <c r="F28" s="166" t="str">
        <f>VLOOKUP(B28,'Databáze C'!$A$3:$B$10,2,FALSE)</f>
        <v>Třešť</v>
      </c>
      <c r="G28" s="151">
        <v>1</v>
      </c>
      <c r="H28" s="152" t="s">
        <v>12</v>
      </c>
      <c r="I28" s="153">
        <v>13</v>
      </c>
      <c r="K28" s="167">
        <f t="shared" si="0"/>
        <v>1</v>
      </c>
      <c r="L28" s="167" t="str">
        <f t="shared" si="1"/>
        <v>H</v>
      </c>
      <c r="M28" s="167" t="str">
        <f t="shared" si="2"/>
        <v>3</v>
      </c>
      <c r="O28" s="168">
        <f t="shared" si="3"/>
        <v>0</v>
      </c>
      <c r="P28" s="169">
        <f t="shared" si="4"/>
        <v>0</v>
      </c>
      <c r="Q28" s="169">
        <f t="shared" si="5"/>
        <v>0</v>
      </c>
      <c r="R28" s="169">
        <f t="shared" si="6"/>
        <v>0</v>
      </c>
      <c r="S28" s="176"/>
      <c r="T28" s="168">
        <f t="shared" si="7"/>
        <v>0</v>
      </c>
      <c r="U28" s="169">
        <f t="shared" si="8"/>
        <v>0</v>
      </c>
      <c r="V28" s="169">
        <f t="shared" si="9"/>
        <v>0</v>
      </c>
      <c r="W28" s="169">
        <f t="shared" si="10"/>
        <v>0</v>
      </c>
      <c r="X28" s="173"/>
      <c r="Y28" s="168">
        <f t="shared" si="11"/>
        <v>0</v>
      </c>
      <c r="Z28" s="169">
        <f t="shared" si="12"/>
        <v>0</v>
      </c>
      <c r="AA28" s="169">
        <f t="shared" si="13"/>
        <v>0</v>
      </c>
      <c r="AB28" s="169">
        <f t="shared" si="14"/>
        <v>0</v>
      </c>
      <c r="AC28" s="173"/>
      <c r="AD28" s="168">
        <f t="shared" si="15"/>
        <v>0</v>
      </c>
      <c r="AE28" s="169">
        <f t="shared" si="16"/>
        <v>0</v>
      </c>
      <c r="AF28" s="169">
        <f t="shared" si="17"/>
        <v>0</v>
      </c>
      <c r="AG28" s="169">
        <f t="shared" si="18"/>
        <v>0</v>
      </c>
      <c r="AH28" s="173"/>
      <c r="AI28" s="168">
        <f t="shared" si="19"/>
        <v>1</v>
      </c>
      <c r="AJ28" s="169">
        <f t="shared" si="20"/>
        <v>3</v>
      </c>
      <c r="AK28" s="169">
        <f t="shared" si="21"/>
        <v>13</v>
      </c>
      <c r="AL28" s="169">
        <f t="shared" si="22"/>
        <v>1</v>
      </c>
      <c r="AM28" s="173"/>
      <c r="AN28" s="168">
        <f t="shared" si="23"/>
        <v>1</v>
      </c>
      <c r="AO28" s="169">
        <f t="shared" si="24"/>
        <v>0</v>
      </c>
      <c r="AP28" s="169">
        <f t="shared" si="25"/>
        <v>1</v>
      </c>
      <c r="AQ28" s="169">
        <f t="shared" si="26"/>
        <v>13</v>
      </c>
      <c r="AR28" s="173"/>
      <c r="AY28" s="144" t="s">
        <v>173</v>
      </c>
      <c r="AZ28" s="144"/>
      <c r="BA28" s="144" t="s">
        <v>174</v>
      </c>
      <c r="BB28" s="75"/>
    </row>
    <row r="29" spans="1:54" s="166" customFormat="1" ht="15.75" customHeight="1" x14ac:dyDescent="0.2">
      <c r="A29" s="164">
        <v>1</v>
      </c>
      <c r="B29" s="175">
        <v>4</v>
      </c>
      <c r="D29" s="166" t="str">
        <f>VLOOKUP(A29,'Databáze C'!$A$3:$B$10,2,FALSE)</f>
        <v>Bícy</v>
      </c>
      <c r="E29" s="167" t="s">
        <v>12</v>
      </c>
      <c r="F29" s="166" t="str">
        <f>VLOOKUP(B29,'Databáze C'!$A$3:$B$10,2,FALSE)</f>
        <v>Mufroni</v>
      </c>
      <c r="G29" s="151">
        <v>3</v>
      </c>
      <c r="H29" s="152" t="s">
        <v>12</v>
      </c>
      <c r="I29" s="153">
        <v>6</v>
      </c>
      <c r="K29" s="167">
        <f t="shared" si="0"/>
        <v>1</v>
      </c>
      <c r="L29" s="167" t="str">
        <f t="shared" si="1"/>
        <v>H</v>
      </c>
      <c r="M29" s="167" t="str">
        <f t="shared" si="2"/>
        <v>3</v>
      </c>
      <c r="O29" s="168">
        <f t="shared" si="3"/>
        <v>1</v>
      </c>
      <c r="P29" s="169">
        <f t="shared" si="4"/>
        <v>0</v>
      </c>
      <c r="Q29" s="169">
        <f t="shared" si="5"/>
        <v>3</v>
      </c>
      <c r="R29" s="169">
        <f t="shared" si="6"/>
        <v>6</v>
      </c>
      <c r="S29" s="176"/>
      <c r="T29" s="168">
        <f t="shared" si="7"/>
        <v>0</v>
      </c>
      <c r="U29" s="169">
        <f t="shared" si="8"/>
        <v>0</v>
      </c>
      <c r="V29" s="169">
        <f t="shared" si="9"/>
        <v>0</v>
      </c>
      <c r="W29" s="169">
        <f t="shared" si="10"/>
        <v>0</v>
      </c>
      <c r="X29" s="173"/>
      <c r="Y29" s="168">
        <f t="shared" si="11"/>
        <v>0</v>
      </c>
      <c r="Z29" s="169">
        <f t="shared" si="12"/>
        <v>0</v>
      </c>
      <c r="AA29" s="169">
        <f t="shared" si="13"/>
        <v>0</v>
      </c>
      <c r="AB29" s="169">
        <f t="shared" si="14"/>
        <v>0</v>
      </c>
      <c r="AC29" s="173"/>
      <c r="AD29" s="168">
        <f t="shared" si="15"/>
        <v>1</v>
      </c>
      <c r="AE29" s="169">
        <f t="shared" si="16"/>
        <v>3</v>
      </c>
      <c r="AF29" s="169">
        <f t="shared" si="17"/>
        <v>6</v>
      </c>
      <c r="AG29" s="169">
        <f t="shared" si="18"/>
        <v>3</v>
      </c>
      <c r="AH29" s="173"/>
      <c r="AI29" s="168">
        <f t="shared" si="19"/>
        <v>0</v>
      </c>
      <c r="AJ29" s="169">
        <f t="shared" si="20"/>
        <v>0</v>
      </c>
      <c r="AK29" s="169">
        <f t="shared" si="21"/>
        <v>0</v>
      </c>
      <c r="AL29" s="169">
        <f t="shared" si="22"/>
        <v>0</v>
      </c>
      <c r="AM29" s="173"/>
      <c r="AN29" s="168">
        <f t="shared" si="23"/>
        <v>0</v>
      </c>
      <c r="AO29" s="169">
        <f t="shared" si="24"/>
        <v>0</v>
      </c>
      <c r="AP29" s="169">
        <f t="shared" si="25"/>
        <v>0</v>
      </c>
      <c r="AQ29" s="169">
        <f t="shared" si="26"/>
        <v>0</v>
      </c>
      <c r="AR29" s="173"/>
      <c r="AY29" s="144" t="s">
        <v>181</v>
      </c>
      <c r="AZ29" s="144"/>
      <c r="BA29" s="144" t="s">
        <v>182</v>
      </c>
      <c r="BB29" s="75"/>
    </row>
    <row r="30" spans="1:54" s="166" customFormat="1" ht="15.75" customHeight="1" x14ac:dyDescent="0.2">
      <c r="A30" s="174">
        <v>3</v>
      </c>
      <c r="B30" s="165">
        <v>6</v>
      </c>
      <c r="D30" s="166" t="str">
        <f>VLOOKUP(A30,'Databáze C'!$A$3:$B$10,2,FALSE)</f>
        <v>Chlumec</v>
      </c>
      <c r="E30" s="167" t="s">
        <v>12</v>
      </c>
      <c r="F30" s="166" t="str">
        <f>VLOOKUP(B30,'Databáze C'!$A$3:$B$10,2,FALSE)</f>
        <v>Krahulčí</v>
      </c>
      <c r="G30" s="151">
        <v>3</v>
      </c>
      <c r="H30" s="152" t="s">
        <v>12</v>
      </c>
      <c r="I30" s="153">
        <v>6</v>
      </c>
      <c r="K30" s="167">
        <f t="shared" si="0"/>
        <v>1</v>
      </c>
      <c r="L30" s="167" t="str">
        <f t="shared" si="1"/>
        <v>H</v>
      </c>
      <c r="M30" s="167" t="str">
        <f t="shared" si="2"/>
        <v>3</v>
      </c>
      <c r="O30" s="168">
        <f t="shared" si="3"/>
        <v>0</v>
      </c>
      <c r="P30" s="169">
        <f t="shared" si="4"/>
        <v>0</v>
      </c>
      <c r="Q30" s="169">
        <f t="shared" si="5"/>
        <v>0</v>
      </c>
      <c r="R30" s="169">
        <f t="shared" si="6"/>
        <v>0</v>
      </c>
      <c r="S30" s="176"/>
      <c r="T30" s="168">
        <f t="shared" si="7"/>
        <v>0</v>
      </c>
      <c r="U30" s="169">
        <f t="shared" si="8"/>
        <v>0</v>
      </c>
      <c r="V30" s="169">
        <f t="shared" si="9"/>
        <v>0</v>
      </c>
      <c r="W30" s="169">
        <f t="shared" si="10"/>
        <v>0</v>
      </c>
      <c r="X30" s="173"/>
      <c r="Y30" s="168">
        <f t="shared" si="11"/>
        <v>1</v>
      </c>
      <c r="Z30" s="169">
        <f t="shared" si="12"/>
        <v>0</v>
      </c>
      <c r="AA30" s="169">
        <f t="shared" si="13"/>
        <v>3</v>
      </c>
      <c r="AB30" s="169">
        <f t="shared" si="14"/>
        <v>6</v>
      </c>
      <c r="AC30" s="173"/>
      <c r="AD30" s="168">
        <f t="shared" si="15"/>
        <v>0</v>
      </c>
      <c r="AE30" s="169">
        <f t="shared" si="16"/>
        <v>0</v>
      </c>
      <c r="AF30" s="169">
        <f t="shared" si="17"/>
        <v>0</v>
      </c>
      <c r="AG30" s="169">
        <f t="shared" si="18"/>
        <v>0</v>
      </c>
      <c r="AH30" s="173"/>
      <c r="AI30" s="168">
        <f t="shared" si="19"/>
        <v>0</v>
      </c>
      <c r="AJ30" s="169">
        <f t="shared" si="20"/>
        <v>0</v>
      </c>
      <c r="AK30" s="169">
        <f t="shared" si="21"/>
        <v>0</v>
      </c>
      <c r="AL30" s="169">
        <f t="shared" si="22"/>
        <v>0</v>
      </c>
      <c r="AM30" s="173"/>
      <c r="AN30" s="168">
        <f t="shared" si="23"/>
        <v>1</v>
      </c>
      <c r="AO30" s="169">
        <f t="shared" si="24"/>
        <v>3</v>
      </c>
      <c r="AP30" s="169">
        <f t="shared" si="25"/>
        <v>6</v>
      </c>
      <c r="AQ30" s="169">
        <f t="shared" si="26"/>
        <v>3</v>
      </c>
      <c r="AR30" s="173"/>
      <c r="AY30" s="144" t="s">
        <v>187</v>
      </c>
      <c r="AZ30" s="144"/>
      <c r="BA30" s="144" t="s">
        <v>188</v>
      </c>
      <c r="BB30" s="75"/>
    </row>
    <row r="31" spans="1:54" s="166" customFormat="1" ht="27" customHeight="1" x14ac:dyDescent="0.2">
      <c r="A31" s="175">
        <v>4</v>
      </c>
      <c r="B31" s="171">
        <v>2</v>
      </c>
      <c r="D31" s="166" t="str">
        <f>VLOOKUP(A31,'Databáze C'!$A$3:$B$10,2,FALSE)</f>
        <v>Mufroni</v>
      </c>
      <c r="E31" s="167" t="s">
        <v>12</v>
      </c>
      <c r="F31" s="166" t="str">
        <f>VLOOKUP(B31,'Databáze C'!$A$3:$B$10,2,FALSE)</f>
        <v>Hron Dačice</v>
      </c>
      <c r="G31" s="151">
        <v>10</v>
      </c>
      <c r="H31" s="152" t="s">
        <v>12</v>
      </c>
      <c r="I31" s="153">
        <v>3</v>
      </c>
      <c r="K31" s="167">
        <f t="shared" si="0"/>
        <v>1</v>
      </c>
      <c r="L31" s="167" t="str">
        <f t="shared" si="1"/>
        <v>D</v>
      </c>
      <c r="M31" s="167" t="str">
        <f t="shared" si="2"/>
        <v>3</v>
      </c>
      <c r="O31" s="168">
        <f t="shared" si="3"/>
        <v>0</v>
      </c>
      <c r="P31" s="169">
        <f t="shared" si="4"/>
        <v>0</v>
      </c>
      <c r="Q31" s="169">
        <f t="shared" si="5"/>
        <v>0</v>
      </c>
      <c r="R31" s="169">
        <f t="shared" si="6"/>
        <v>0</v>
      </c>
      <c r="S31" s="176"/>
      <c r="T31" s="168">
        <f t="shared" si="7"/>
        <v>1</v>
      </c>
      <c r="U31" s="169">
        <f t="shared" si="8"/>
        <v>0</v>
      </c>
      <c r="V31" s="169">
        <f t="shared" si="9"/>
        <v>3</v>
      </c>
      <c r="W31" s="169">
        <f t="shared" si="10"/>
        <v>10</v>
      </c>
      <c r="X31" s="173"/>
      <c r="Y31" s="168">
        <f t="shared" si="11"/>
        <v>0</v>
      </c>
      <c r="Z31" s="169">
        <f t="shared" si="12"/>
        <v>0</v>
      </c>
      <c r="AA31" s="169">
        <f t="shared" si="13"/>
        <v>0</v>
      </c>
      <c r="AB31" s="169">
        <f t="shared" si="14"/>
        <v>0</v>
      </c>
      <c r="AC31" s="173"/>
      <c r="AD31" s="168">
        <f t="shared" si="15"/>
        <v>1</v>
      </c>
      <c r="AE31" s="169">
        <f t="shared" si="16"/>
        <v>3</v>
      </c>
      <c r="AF31" s="169">
        <f t="shared" si="17"/>
        <v>10</v>
      </c>
      <c r="AG31" s="169">
        <f t="shared" si="18"/>
        <v>3</v>
      </c>
      <c r="AH31" s="173"/>
      <c r="AI31" s="168">
        <f t="shared" si="19"/>
        <v>0</v>
      </c>
      <c r="AJ31" s="169">
        <f t="shared" si="20"/>
        <v>0</v>
      </c>
      <c r="AK31" s="169">
        <f t="shared" si="21"/>
        <v>0</v>
      </c>
      <c r="AL31" s="169">
        <f t="shared" si="22"/>
        <v>0</v>
      </c>
      <c r="AM31" s="173"/>
      <c r="AN31" s="168">
        <f t="shared" si="23"/>
        <v>0</v>
      </c>
      <c r="AO31" s="169">
        <f t="shared" si="24"/>
        <v>0</v>
      </c>
      <c r="AP31" s="169">
        <f t="shared" si="25"/>
        <v>0</v>
      </c>
      <c r="AQ31" s="169">
        <f t="shared" si="26"/>
        <v>0</v>
      </c>
      <c r="AR31" s="173"/>
      <c r="AY31" s="144" t="s">
        <v>189</v>
      </c>
      <c r="AZ31" s="144"/>
      <c r="BA31" s="144" t="s">
        <v>190</v>
      </c>
      <c r="BB31" s="75"/>
    </row>
    <row r="32" spans="1:54" s="166" customFormat="1" ht="24.75" customHeight="1" x14ac:dyDescent="0.2">
      <c r="A32" s="172">
        <v>5</v>
      </c>
      <c r="B32" s="164">
        <v>1</v>
      </c>
      <c r="D32" s="166" t="str">
        <f>VLOOKUP(A32,'Databáze C'!$A$3:$B$10,2,FALSE)</f>
        <v>Třešť</v>
      </c>
      <c r="E32" s="167" t="s">
        <v>12</v>
      </c>
      <c r="F32" s="166" t="str">
        <f>VLOOKUP(B32,'Databáze C'!$A$3:$B$10,2,FALSE)</f>
        <v>Bícy</v>
      </c>
      <c r="G32" s="151">
        <v>8</v>
      </c>
      <c r="H32" s="152" t="s">
        <v>12</v>
      </c>
      <c r="I32" s="153">
        <v>0</v>
      </c>
      <c r="K32" s="167">
        <f t="shared" si="0"/>
        <v>1</v>
      </c>
      <c r="L32" s="167" t="str">
        <f t="shared" si="1"/>
        <v>D</v>
      </c>
      <c r="M32" s="167" t="str">
        <f t="shared" si="2"/>
        <v>3</v>
      </c>
      <c r="O32" s="168">
        <f t="shared" si="3"/>
        <v>1</v>
      </c>
      <c r="P32" s="169">
        <f t="shared" si="4"/>
        <v>0</v>
      </c>
      <c r="Q32" s="169">
        <f t="shared" si="5"/>
        <v>0</v>
      </c>
      <c r="R32" s="169">
        <f t="shared" si="6"/>
        <v>8</v>
      </c>
      <c r="S32" s="176"/>
      <c r="T32" s="168">
        <f t="shared" si="7"/>
        <v>0</v>
      </c>
      <c r="U32" s="169">
        <f t="shared" si="8"/>
        <v>0</v>
      </c>
      <c r="V32" s="169">
        <f t="shared" si="9"/>
        <v>0</v>
      </c>
      <c r="W32" s="169">
        <f t="shared" si="10"/>
        <v>0</v>
      </c>
      <c r="X32" s="173"/>
      <c r="Y32" s="168">
        <f t="shared" si="11"/>
        <v>0</v>
      </c>
      <c r="Z32" s="169">
        <f t="shared" si="12"/>
        <v>0</v>
      </c>
      <c r="AA32" s="169">
        <f t="shared" si="13"/>
        <v>0</v>
      </c>
      <c r="AB32" s="169">
        <f t="shared" si="14"/>
        <v>0</v>
      </c>
      <c r="AC32" s="173"/>
      <c r="AD32" s="168">
        <f t="shared" si="15"/>
        <v>0</v>
      </c>
      <c r="AE32" s="169">
        <f t="shared" si="16"/>
        <v>0</v>
      </c>
      <c r="AF32" s="169">
        <f t="shared" si="17"/>
        <v>0</v>
      </c>
      <c r="AG32" s="169">
        <f t="shared" si="18"/>
        <v>0</v>
      </c>
      <c r="AH32" s="173"/>
      <c r="AI32" s="168">
        <f t="shared" si="19"/>
        <v>1</v>
      </c>
      <c r="AJ32" s="169">
        <f t="shared" si="20"/>
        <v>3</v>
      </c>
      <c r="AK32" s="169">
        <f t="shared" si="21"/>
        <v>8</v>
      </c>
      <c r="AL32" s="169">
        <f t="shared" si="22"/>
        <v>0</v>
      </c>
      <c r="AM32" s="173"/>
      <c r="AN32" s="168">
        <f t="shared" si="23"/>
        <v>0</v>
      </c>
      <c r="AO32" s="169">
        <f t="shared" si="24"/>
        <v>0</v>
      </c>
      <c r="AP32" s="169">
        <f t="shared" si="25"/>
        <v>0</v>
      </c>
      <c r="AQ32" s="169">
        <f t="shared" si="26"/>
        <v>0</v>
      </c>
      <c r="AR32" s="173"/>
      <c r="AY32" s="144" t="s">
        <v>191</v>
      </c>
      <c r="AZ32" s="144"/>
      <c r="BA32" s="144"/>
      <c r="BB32" s="75"/>
    </row>
    <row r="33" spans="1:54" s="166" customFormat="1" ht="12.75" customHeight="1" x14ac:dyDescent="0.2">
      <c r="A33" s="219"/>
      <c r="B33" s="219"/>
      <c r="E33" s="167"/>
      <c r="G33" s="151"/>
      <c r="H33" s="152"/>
      <c r="I33" s="153"/>
      <c r="K33" s="167"/>
      <c r="L33" s="167"/>
      <c r="M33" s="167"/>
      <c r="O33" s="168"/>
      <c r="P33" s="169"/>
      <c r="Q33" s="169"/>
      <c r="R33" s="169"/>
      <c r="S33" s="176"/>
      <c r="T33" s="168"/>
      <c r="U33" s="169"/>
      <c r="V33" s="169"/>
      <c r="W33" s="169"/>
      <c r="X33" s="173"/>
      <c r="Y33" s="168"/>
      <c r="Z33" s="169"/>
      <c r="AA33" s="169"/>
      <c r="AB33" s="169"/>
      <c r="AC33" s="173"/>
      <c r="AD33" s="168"/>
      <c r="AE33" s="169"/>
      <c r="AF33" s="169"/>
      <c r="AG33" s="169"/>
      <c r="AH33" s="173"/>
      <c r="AI33" s="168"/>
      <c r="AJ33" s="169"/>
      <c r="AK33" s="169"/>
      <c r="AL33" s="169"/>
      <c r="AM33" s="173"/>
      <c r="AN33" s="168"/>
      <c r="AO33" s="169"/>
      <c r="AP33" s="169"/>
      <c r="AQ33" s="169"/>
      <c r="AR33" s="173"/>
      <c r="AY33" s="144"/>
      <c r="AZ33" s="144"/>
      <c r="BA33" s="144"/>
      <c r="BB33" s="75"/>
    </row>
    <row r="34" spans="1:54" s="220" customFormat="1" ht="15.75" customHeight="1" x14ac:dyDescent="0.2">
      <c r="A34" s="223"/>
      <c r="B34" s="265" t="s">
        <v>210</v>
      </c>
      <c r="C34" s="266"/>
      <c r="D34" s="266"/>
      <c r="E34" s="221"/>
      <c r="H34" s="221"/>
      <c r="I34" s="222"/>
      <c r="K34" s="221"/>
      <c r="L34" s="221"/>
      <c r="M34" s="221"/>
      <c r="O34" s="224"/>
      <c r="P34" s="225"/>
      <c r="Q34" s="225"/>
      <c r="R34" s="225"/>
      <c r="S34" s="226"/>
      <c r="T34" s="224"/>
      <c r="U34" s="225"/>
      <c r="V34" s="225"/>
      <c r="W34" s="225"/>
      <c r="X34" s="227"/>
      <c r="Y34" s="224"/>
      <c r="Z34" s="225"/>
      <c r="AA34" s="225"/>
      <c r="AB34" s="225"/>
      <c r="AC34" s="227"/>
      <c r="AD34" s="224"/>
      <c r="AE34" s="225"/>
      <c r="AF34" s="225"/>
      <c r="AG34" s="225"/>
      <c r="AH34" s="227"/>
      <c r="AI34" s="224"/>
      <c r="AJ34" s="225"/>
      <c r="AK34" s="225"/>
      <c r="AL34" s="225"/>
      <c r="AM34" s="227"/>
      <c r="AN34" s="224"/>
      <c r="AO34" s="225"/>
      <c r="AP34" s="225"/>
      <c r="AQ34" s="225"/>
      <c r="AR34" s="227"/>
      <c r="AY34" s="228"/>
      <c r="AZ34" s="228"/>
      <c r="BA34" s="228"/>
      <c r="BB34" s="229"/>
    </row>
    <row r="35" spans="1:54" s="166" customFormat="1" ht="15.75" customHeight="1" x14ac:dyDescent="0.2">
      <c r="A35" s="219"/>
      <c r="B35" s="219"/>
      <c r="D35" s="166" t="s">
        <v>40</v>
      </c>
      <c r="E35" s="167" t="s">
        <v>12</v>
      </c>
      <c r="F35" s="166" t="s">
        <v>39</v>
      </c>
      <c r="G35" s="151">
        <v>2</v>
      </c>
      <c r="H35" s="152" t="s">
        <v>12</v>
      </c>
      <c r="I35" s="153">
        <v>1</v>
      </c>
      <c r="K35" s="167">
        <f t="shared" ref="K35" si="27">IF(OR(G35="",I35=""),"",1)</f>
        <v>1</v>
      </c>
      <c r="L35" s="167" t="str">
        <f t="shared" ref="L35" si="28">IF(G35&gt;I35,"D",IF(G35&lt;I35,"H",IF(K35=1,"R","")))</f>
        <v>D</v>
      </c>
      <c r="M35" s="167" t="str">
        <f t="shared" ref="M35" si="29">IF(K35=1,IF(L35="R","1","3"),"")</f>
        <v>3</v>
      </c>
      <c r="O35" s="168"/>
      <c r="P35" s="169"/>
      <c r="Q35" s="169"/>
      <c r="R35" s="169"/>
      <c r="S35" s="176"/>
      <c r="T35" s="168"/>
      <c r="U35" s="169"/>
      <c r="V35" s="169"/>
      <c r="W35" s="169"/>
      <c r="X35" s="173"/>
      <c r="Y35" s="168"/>
      <c r="Z35" s="169"/>
      <c r="AA35" s="169"/>
      <c r="AB35" s="169"/>
      <c r="AC35" s="173"/>
      <c r="AD35" s="168"/>
      <c r="AE35" s="169"/>
      <c r="AF35" s="169"/>
      <c r="AG35" s="169"/>
      <c r="AH35" s="173"/>
      <c r="AI35" s="168"/>
      <c r="AJ35" s="169"/>
      <c r="AK35" s="169"/>
      <c r="AL35" s="169"/>
      <c r="AM35" s="173"/>
      <c r="AN35" s="168"/>
      <c r="AO35" s="169"/>
      <c r="AP35" s="169"/>
      <c r="AQ35" s="169"/>
      <c r="AR35" s="173"/>
      <c r="AY35" s="144" t="s">
        <v>218</v>
      </c>
      <c r="AZ35" s="144"/>
      <c r="BA35" s="144" t="s">
        <v>219</v>
      </c>
      <c r="BB35" s="75"/>
    </row>
    <row r="36" spans="1:54" s="166" customFormat="1" ht="15.75" customHeight="1" x14ac:dyDescent="0.2">
      <c r="A36" s="219"/>
      <c r="B36" s="219"/>
      <c r="D36" s="166" t="s">
        <v>39</v>
      </c>
      <c r="E36" s="167" t="s">
        <v>12</v>
      </c>
      <c r="F36" s="166" t="s">
        <v>41</v>
      </c>
      <c r="G36" s="151">
        <v>4</v>
      </c>
      <c r="H36" s="152" t="s">
        <v>12</v>
      </c>
      <c r="I36" s="153">
        <v>5</v>
      </c>
      <c r="K36" s="167">
        <v>1</v>
      </c>
      <c r="L36" s="150" t="s">
        <v>229</v>
      </c>
      <c r="M36" s="167">
        <v>3</v>
      </c>
      <c r="O36" s="168"/>
      <c r="P36" s="169"/>
      <c r="Q36" s="169"/>
      <c r="R36" s="169"/>
      <c r="S36" s="176"/>
      <c r="T36" s="168"/>
      <c r="U36" s="169"/>
      <c r="V36" s="169"/>
      <c r="W36" s="169"/>
      <c r="X36" s="173"/>
      <c r="Y36" s="168"/>
      <c r="Z36" s="169"/>
      <c r="AA36" s="169"/>
      <c r="AB36" s="169"/>
      <c r="AC36" s="173"/>
      <c r="AD36" s="168"/>
      <c r="AE36" s="169"/>
      <c r="AF36" s="169"/>
      <c r="AG36" s="169"/>
      <c r="AH36" s="173"/>
      <c r="AI36" s="168"/>
      <c r="AJ36" s="169"/>
      <c r="AK36" s="169"/>
      <c r="AL36" s="169"/>
      <c r="AM36" s="173"/>
      <c r="AN36" s="168"/>
      <c r="AO36" s="169"/>
      <c r="AP36" s="169"/>
      <c r="AQ36" s="169"/>
      <c r="AR36" s="173"/>
      <c r="AY36" s="144" t="s">
        <v>242</v>
      </c>
      <c r="AZ36" s="144"/>
      <c r="BA36" s="144" t="s">
        <v>243</v>
      </c>
      <c r="BB36" s="75"/>
    </row>
    <row r="37" spans="1:54" s="166" customFormat="1" ht="24.75" customHeight="1" x14ac:dyDescent="0.2">
      <c r="A37" s="219"/>
      <c r="B37" s="219"/>
      <c r="D37" s="166" t="s">
        <v>41</v>
      </c>
      <c r="E37" s="167" t="s">
        <v>12</v>
      </c>
      <c r="F37" s="166" t="s">
        <v>40</v>
      </c>
      <c r="G37" s="151">
        <v>13</v>
      </c>
      <c r="H37" s="152" t="s">
        <v>12</v>
      </c>
      <c r="I37" s="153">
        <v>3</v>
      </c>
      <c r="K37" s="167">
        <f t="shared" ref="K37" si="30">IF(OR(G37="",I37=""),"",1)</f>
        <v>1</v>
      </c>
      <c r="L37" s="167" t="str">
        <f t="shared" ref="L37" si="31">IF(G37&gt;I37,"D",IF(G37&lt;I37,"H",IF(K37=1,"R","")))</f>
        <v>D</v>
      </c>
      <c r="M37" s="167" t="str">
        <f t="shared" ref="M37" si="32">IF(K37=1,IF(L37="R","1","3"),"")</f>
        <v>3</v>
      </c>
      <c r="O37" s="168"/>
      <c r="P37" s="169"/>
      <c r="Q37" s="169"/>
      <c r="R37" s="169"/>
      <c r="S37" s="176"/>
      <c r="T37" s="168"/>
      <c r="U37" s="169"/>
      <c r="V37" s="169"/>
      <c r="W37" s="169"/>
      <c r="X37" s="173"/>
      <c r="Y37" s="168"/>
      <c r="Z37" s="169"/>
      <c r="AA37" s="169"/>
      <c r="AB37" s="169"/>
      <c r="AC37" s="173"/>
      <c r="AD37" s="168"/>
      <c r="AE37" s="169"/>
      <c r="AF37" s="169"/>
      <c r="AG37" s="169"/>
      <c r="AH37" s="173"/>
      <c r="AI37" s="168"/>
      <c r="AJ37" s="169"/>
      <c r="AK37" s="169"/>
      <c r="AL37" s="169"/>
      <c r="AM37" s="173"/>
      <c r="AN37" s="168"/>
      <c r="AO37" s="169"/>
      <c r="AP37" s="169"/>
      <c r="AQ37" s="169"/>
      <c r="AR37" s="173"/>
      <c r="AY37" s="144" t="s">
        <v>253</v>
      </c>
      <c r="AZ37" s="144"/>
      <c r="BA37" s="144" t="s">
        <v>254</v>
      </c>
      <c r="BB37" s="75"/>
    </row>
    <row r="38" spans="1:54" s="166" customFormat="1" ht="12" customHeight="1" x14ac:dyDescent="0.2">
      <c r="A38" s="219"/>
      <c r="B38" s="219"/>
      <c r="E38" s="167"/>
      <c r="G38" s="151"/>
      <c r="H38" s="152"/>
      <c r="I38" s="153"/>
      <c r="K38" s="167"/>
      <c r="L38" s="167"/>
      <c r="M38" s="167"/>
      <c r="O38" s="168"/>
      <c r="P38" s="169"/>
      <c r="Q38" s="169"/>
      <c r="R38" s="169"/>
      <c r="S38" s="176"/>
      <c r="T38" s="168"/>
      <c r="U38" s="169"/>
      <c r="V38" s="169"/>
      <c r="W38" s="169"/>
      <c r="X38" s="173"/>
      <c r="Y38" s="168"/>
      <c r="Z38" s="169"/>
      <c r="AA38" s="169"/>
      <c r="AB38" s="169"/>
      <c r="AC38" s="173"/>
      <c r="AD38" s="168"/>
      <c r="AE38" s="169"/>
      <c r="AF38" s="169"/>
      <c r="AG38" s="169"/>
      <c r="AH38" s="173"/>
      <c r="AI38" s="168"/>
      <c r="AJ38" s="169"/>
      <c r="AK38" s="169"/>
      <c r="AL38" s="169"/>
      <c r="AM38" s="173"/>
      <c r="AN38" s="168"/>
      <c r="AO38" s="169"/>
      <c r="AP38" s="169"/>
      <c r="AQ38" s="169"/>
      <c r="AR38" s="173"/>
      <c r="AY38" s="144"/>
      <c r="AZ38" s="144"/>
      <c r="BA38" s="144"/>
      <c r="BB38" s="75"/>
    </row>
    <row r="39" spans="1:54" s="220" customFormat="1" ht="15.75" customHeight="1" x14ac:dyDescent="0.2">
      <c r="A39" s="223"/>
      <c r="B39" s="265" t="s">
        <v>212</v>
      </c>
      <c r="C39" s="266"/>
      <c r="D39" s="266"/>
      <c r="E39" s="221"/>
      <c r="H39" s="221"/>
      <c r="I39" s="222"/>
      <c r="K39" s="221"/>
      <c r="L39" s="221"/>
      <c r="M39" s="221"/>
      <c r="O39" s="224"/>
      <c r="P39" s="225"/>
      <c r="Q39" s="225"/>
      <c r="R39" s="225"/>
      <c r="S39" s="226"/>
      <c r="T39" s="224"/>
      <c r="U39" s="225"/>
      <c r="V39" s="225"/>
      <c r="W39" s="225"/>
      <c r="X39" s="227"/>
      <c r="Y39" s="224"/>
      <c r="Z39" s="225"/>
      <c r="AA39" s="225"/>
      <c r="AB39" s="225"/>
      <c r="AC39" s="227"/>
      <c r="AD39" s="224"/>
      <c r="AE39" s="225"/>
      <c r="AF39" s="225"/>
      <c r="AG39" s="225"/>
      <c r="AH39" s="227"/>
      <c r="AI39" s="224"/>
      <c r="AJ39" s="225"/>
      <c r="AK39" s="225"/>
      <c r="AL39" s="225"/>
      <c r="AM39" s="227"/>
      <c r="AN39" s="224"/>
      <c r="AO39" s="225"/>
      <c r="AP39" s="225"/>
      <c r="AQ39" s="225"/>
      <c r="AR39" s="227"/>
      <c r="AY39" s="228"/>
      <c r="AZ39" s="228"/>
      <c r="BA39" s="228"/>
      <c r="BB39" s="229"/>
    </row>
    <row r="40" spans="1:54" s="166" customFormat="1" ht="15.75" customHeight="1" x14ac:dyDescent="0.2">
      <c r="A40" s="219"/>
      <c r="B40" s="219"/>
      <c r="D40" s="166" t="s">
        <v>42</v>
      </c>
      <c r="E40" s="167" t="s">
        <v>12</v>
      </c>
      <c r="F40" s="166" t="s">
        <v>38</v>
      </c>
      <c r="G40" s="151">
        <v>6</v>
      </c>
      <c r="H40" s="152" t="s">
        <v>12</v>
      </c>
      <c r="I40" s="153">
        <v>4</v>
      </c>
      <c r="K40" s="167">
        <v>1</v>
      </c>
      <c r="L40" s="150" t="s">
        <v>215</v>
      </c>
      <c r="M40" s="167">
        <v>3</v>
      </c>
      <c r="O40" s="168"/>
      <c r="P40" s="169"/>
      <c r="Q40" s="169"/>
      <c r="R40" s="169"/>
      <c r="S40" s="176"/>
      <c r="T40" s="168"/>
      <c r="U40" s="169"/>
      <c r="V40" s="169"/>
      <c r="W40" s="169"/>
      <c r="X40" s="173"/>
      <c r="Y40" s="168"/>
      <c r="Z40" s="169"/>
      <c r="AA40" s="169"/>
      <c r="AB40" s="169"/>
      <c r="AC40" s="173"/>
      <c r="AD40" s="168"/>
      <c r="AE40" s="169"/>
      <c r="AF40" s="169"/>
      <c r="AG40" s="169"/>
      <c r="AH40" s="173"/>
      <c r="AI40" s="168"/>
      <c r="AJ40" s="169"/>
      <c r="AK40" s="169"/>
      <c r="AL40" s="169"/>
      <c r="AM40" s="173"/>
      <c r="AN40" s="168"/>
      <c r="AO40" s="169"/>
      <c r="AP40" s="169"/>
      <c r="AQ40" s="169"/>
      <c r="AR40" s="173"/>
      <c r="AY40" s="144" t="s">
        <v>216</v>
      </c>
      <c r="AZ40" s="144"/>
      <c r="BA40" s="144" t="s">
        <v>217</v>
      </c>
      <c r="BB40" s="75"/>
    </row>
    <row r="41" spans="1:54" s="166" customFormat="1" ht="15.75" customHeight="1" x14ac:dyDescent="0.2">
      <c r="A41" s="219"/>
      <c r="B41" s="219"/>
      <c r="D41" s="166" t="s">
        <v>38</v>
      </c>
      <c r="E41" s="167" t="s">
        <v>12</v>
      </c>
      <c r="F41" s="166" t="s">
        <v>37</v>
      </c>
      <c r="G41" s="151">
        <v>4</v>
      </c>
      <c r="H41" s="152" t="s">
        <v>12</v>
      </c>
      <c r="I41" s="153">
        <v>6</v>
      </c>
      <c r="K41" s="167">
        <v>1</v>
      </c>
      <c r="L41" s="150" t="s">
        <v>229</v>
      </c>
      <c r="M41" s="167">
        <v>3</v>
      </c>
      <c r="O41" s="168"/>
      <c r="P41" s="169"/>
      <c r="Q41" s="169"/>
      <c r="R41" s="169"/>
      <c r="S41" s="176"/>
      <c r="T41" s="168"/>
      <c r="U41" s="169"/>
      <c r="V41" s="169"/>
      <c r="W41" s="169"/>
      <c r="X41" s="173"/>
      <c r="Y41" s="168"/>
      <c r="Z41" s="169"/>
      <c r="AA41" s="169"/>
      <c r="AB41" s="169"/>
      <c r="AC41" s="173"/>
      <c r="AD41" s="168"/>
      <c r="AE41" s="169"/>
      <c r="AF41" s="169"/>
      <c r="AG41" s="169"/>
      <c r="AH41" s="173"/>
      <c r="AI41" s="168"/>
      <c r="AJ41" s="169"/>
      <c r="AK41" s="169"/>
      <c r="AL41" s="169"/>
      <c r="AM41" s="173"/>
      <c r="AN41" s="168"/>
      <c r="AO41" s="169"/>
      <c r="AP41" s="169"/>
      <c r="AQ41" s="169"/>
      <c r="AR41" s="173"/>
      <c r="AY41" s="144" t="s">
        <v>230</v>
      </c>
      <c r="AZ41" s="144"/>
      <c r="BA41" s="144" t="s">
        <v>231</v>
      </c>
      <c r="BB41" s="75"/>
    </row>
    <row r="42" spans="1:54" s="166" customFormat="1" ht="15.75" customHeight="1" x14ac:dyDescent="0.2">
      <c r="A42" s="219"/>
      <c r="B42" s="219"/>
      <c r="D42" s="166" t="s">
        <v>37</v>
      </c>
      <c r="E42" s="167" t="s">
        <v>12</v>
      </c>
      <c r="F42" s="166" t="s">
        <v>42</v>
      </c>
      <c r="G42" s="151">
        <v>4</v>
      </c>
      <c r="H42" s="152" t="s">
        <v>12</v>
      </c>
      <c r="I42" s="153">
        <v>4</v>
      </c>
      <c r="K42" s="167">
        <f t="shared" ref="K42" si="33">IF(OR(G42="",I42=""),"",1)</f>
        <v>1</v>
      </c>
      <c r="L42" s="167" t="str">
        <f t="shared" ref="L42" si="34">IF(G42&gt;I42,"D",IF(G42&lt;I42,"H",IF(K42=1,"R","")))</f>
        <v>R</v>
      </c>
      <c r="M42" s="167" t="str">
        <f t="shared" ref="M42" si="35">IF(K42=1,IF(L42="R","1","3"),"")</f>
        <v>1</v>
      </c>
      <c r="O42" s="168"/>
      <c r="P42" s="169"/>
      <c r="Q42" s="169"/>
      <c r="R42" s="169"/>
      <c r="S42" s="176"/>
      <c r="T42" s="168"/>
      <c r="U42" s="169"/>
      <c r="V42" s="169"/>
      <c r="W42" s="169"/>
      <c r="X42" s="173"/>
      <c r="Y42" s="168"/>
      <c r="Z42" s="169"/>
      <c r="AA42" s="169"/>
      <c r="AB42" s="169"/>
      <c r="AC42" s="173"/>
      <c r="AD42" s="168"/>
      <c r="AE42" s="169"/>
      <c r="AF42" s="169"/>
      <c r="AG42" s="169"/>
      <c r="AH42" s="173"/>
      <c r="AI42" s="168"/>
      <c r="AJ42" s="169"/>
      <c r="AK42" s="169"/>
      <c r="AL42" s="169"/>
      <c r="AM42" s="173"/>
      <c r="AN42" s="168"/>
      <c r="AO42" s="169"/>
      <c r="AP42" s="169"/>
      <c r="AQ42" s="169"/>
      <c r="AR42" s="173"/>
      <c r="AY42" s="144" t="s">
        <v>246</v>
      </c>
      <c r="AZ42" s="144"/>
      <c r="BA42" s="144" t="s">
        <v>247</v>
      </c>
      <c r="BB42" s="75"/>
    </row>
    <row r="43" spans="1:54" s="166" customFormat="1" ht="15.75" customHeight="1" thickBot="1" x14ac:dyDescent="0.25">
      <c r="A43" s="219"/>
      <c r="B43" s="219"/>
      <c r="E43" s="167"/>
      <c r="G43" s="151"/>
      <c r="H43" s="152"/>
      <c r="I43" s="153"/>
      <c r="K43" s="167"/>
      <c r="L43" s="167"/>
      <c r="M43" s="167"/>
      <c r="O43" s="168"/>
      <c r="P43" s="169"/>
      <c r="Q43" s="169"/>
      <c r="R43" s="169"/>
      <c r="S43" s="176"/>
      <c r="T43" s="168"/>
      <c r="U43" s="169"/>
      <c r="V43" s="169"/>
      <c r="W43" s="169"/>
      <c r="X43" s="173"/>
      <c r="Y43" s="168"/>
      <c r="Z43" s="169"/>
      <c r="AA43" s="169"/>
      <c r="AB43" s="169"/>
      <c r="AC43" s="173"/>
      <c r="AD43" s="168"/>
      <c r="AE43" s="169"/>
      <c r="AF43" s="169"/>
      <c r="AG43" s="169"/>
      <c r="AH43" s="173"/>
      <c r="AI43" s="168"/>
      <c r="AJ43" s="169"/>
      <c r="AK43" s="169"/>
      <c r="AL43" s="169"/>
      <c r="AM43" s="173"/>
      <c r="AN43" s="168"/>
      <c r="AO43" s="169"/>
      <c r="AP43" s="169"/>
      <c r="AQ43" s="169"/>
      <c r="AR43" s="173"/>
      <c r="AY43" s="144"/>
      <c r="AZ43" s="144"/>
      <c r="BA43" s="144"/>
      <c r="BB43" s="75"/>
    </row>
    <row r="44" spans="1:54" s="166" customFormat="1" ht="15.75" customHeight="1" x14ac:dyDescent="0.25">
      <c r="A44" s="219"/>
      <c r="B44" s="219"/>
      <c r="C44" s="121"/>
      <c r="D44" s="216" t="s">
        <v>213</v>
      </c>
      <c r="E44" s="123"/>
      <c r="F44" s="122"/>
      <c r="G44" s="122"/>
      <c r="H44" s="122"/>
      <c r="I44" s="124"/>
      <c r="J44" s="122"/>
      <c r="K44" s="123"/>
      <c r="L44" s="125"/>
      <c r="M44" s="167"/>
      <c r="O44" s="168"/>
      <c r="P44" s="169"/>
      <c r="Q44" s="169"/>
      <c r="R44" s="169"/>
      <c r="S44" s="176"/>
      <c r="T44" s="168"/>
      <c r="U44" s="169"/>
      <c r="V44" s="169"/>
      <c r="W44" s="169"/>
      <c r="X44" s="173"/>
      <c r="Y44" s="168"/>
      <c r="Z44" s="169"/>
      <c r="AA44" s="169"/>
      <c r="AB44" s="169"/>
      <c r="AC44" s="173"/>
      <c r="AD44" s="168"/>
      <c r="AE44" s="169"/>
      <c r="AF44" s="169"/>
      <c r="AG44" s="169"/>
      <c r="AH44" s="173"/>
      <c r="AI44" s="168"/>
      <c r="AJ44" s="169"/>
      <c r="AK44" s="169"/>
      <c r="AL44" s="169"/>
      <c r="AM44" s="173"/>
      <c r="AN44" s="168"/>
      <c r="AO44" s="169"/>
      <c r="AP44" s="169"/>
      <c r="AQ44" s="169"/>
      <c r="AR44" s="173"/>
      <c r="AY44" s="144"/>
      <c r="AZ44" s="144"/>
      <c r="BA44" s="144"/>
      <c r="BB44" s="75"/>
    </row>
    <row r="45" spans="1:54" s="166" customFormat="1" ht="15.75" customHeight="1" x14ac:dyDescent="0.25">
      <c r="A45" s="219"/>
      <c r="B45" s="219"/>
      <c r="C45" s="237"/>
      <c r="D45" s="231"/>
      <c r="E45" s="233"/>
      <c r="F45" s="231"/>
      <c r="G45" s="231"/>
      <c r="H45" s="231"/>
      <c r="I45" s="238"/>
      <c r="J45" s="231"/>
      <c r="K45" s="233"/>
      <c r="L45" s="239"/>
      <c r="M45" s="167"/>
      <c r="O45" s="168"/>
      <c r="P45" s="169"/>
      <c r="Q45" s="169"/>
      <c r="R45" s="169"/>
      <c r="S45" s="176"/>
      <c r="T45" s="168"/>
      <c r="U45" s="169"/>
      <c r="V45" s="169"/>
      <c r="W45" s="169"/>
      <c r="X45" s="173"/>
      <c r="Y45" s="168"/>
      <c r="Z45" s="169"/>
      <c r="AA45" s="169"/>
      <c r="AB45" s="169"/>
      <c r="AC45" s="173"/>
      <c r="AD45" s="168"/>
      <c r="AE45" s="169"/>
      <c r="AF45" s="169"/>
      <c r="AG45" s="169"/>
      <c r="AH45" s="173"/>
      <c r="AI45" s="168"/>
      <c r="AJ45" s="169"/>
      <c r="AK45" s="169"/>
      <c r="AL45" s="169"/>
      <c r="AM45" s="173"/>
      <c r="AN45" s="168"/>
      <c r="AO45" s="169"/>
      <c r="AP45" s="169"/>
      <c r="AQ45" s="169"/>
      <c r="AR45" s="173"/>
      <c r="AY45" s="144"/>
      <c r="AZ45" s="144"/>
      <c r="BA45" s="144"/>
      <c r="BB45" s="75"/>
    </row>
    <row r="46" spans="1:54" s="166" customFormat="1" ht="15.75" customHeight="1" x14ac:dyDescent="0.25">
      <c r="A46" s="219"/>
      <c r="B46" s="219"/>
      <c r="C46" s="131">
        <v>1</v>
      </c>
      <c r="D46" s="127" t="s">
        <v>41</v>
      </c>
      <c r="E46" s="132">
        <v>12</v>
      </c>
      <c r="F46" s="128"/>
      <c r="G46" s="133">
        <v>123</v>
      </c>
      <c r="H46" s="128" t="s">
        <v>12</v>
      </c>
      <c r="I46" s="134">
        <v>40</v>
      </c>
      <c r="J46" s="127"/>
      <c r="K46" s="128"/>
      <c r="L46" s="135">
        <v>34</v>
      </c>
      <c r="M46" s="167"/>
      <c r="O46" s="168"/>
      <c r="P46" s="169"/>
      <c r="Q46" s="169"/>
      <c r="R46" s="169"/>
      <c r="S46" s="176"/>
      <c r="T46" s="168"/>
      <c r="U46" s="169"/>
      <c r="V46" s="169"/>
      <c r="W46" s="169"/>
      <c r="X46" s="173"/>
      <c r="Y46" s="168"/>
      <c r="Z46" s="169"/>
      <c r="AA46" s="169"/>
      <c r="AB46" s="169"/>
      <c r="AC46" s="173"/>
      <c r="AD46" s="168"/>
      <c r="AE46" s="169"/>
      <c r="AF46" s="169"/>
      <c r="AG46" s="169"/>
      <c r="AH46" s="173"/>
      <c r="AI46" s="168"/>
      <c r="AJ46" s="169"/>
      <c r="AK46" s="169"/>
      <c r="AL46" s="169"/>
      <c r="AM46" s="173"/>
      <c r="AN46" s="168"/>
      <c r="AO46" s="169"/>
      <c r="AP46" s="169"/>
      <c r="AQ46" s="169"/>
      <c r="AR46" s="173"/>
      <c r="AY46" s="144"/>
      <c r="AZ46" s="144"/>
      <c r="BA46" s="144"/>
      <c r="BB46" s="75"/>
    </row>
    <row r="47" spans="1:54" s="166" customFormat="1" ht="15.75" customHeight="1" x14ac:dyDescent="0.25">
      <c r="A47" s="219"/>
      <c r="B47" s="219"/>
      <c r="C47" s="131">
        <v>2</v>
      </c>
      <c r="D47" s="127" t="s">
        <v>40</v>
      </c>
      <c r="E47" s="132">
        <v>12</v>
      </c>
      <c r="F47" s="128"/>
      <c r="G47" s="133">
        <v>65</v>
      </c>
      <c r="H47" s="128" t="s">
        <v>12</v>
      </c>
      <c r="I47" s="134">
        <v>67</v>
      </c>
      <c r="J47" s="127"/>
      <c r="K47" s="128"/>
      <c r="L47" s="135">
        <v>24</v>
      </c>
      <c r="M47" s="167"/>
      <c r="O47" s="168"/>
      <c r="P47" s="169"/>
      <c r="Q47" s="169"/>
      <c r="R47" s="169"/>
      <c r="S47" s="176"/>
      <c r="T47" s="168"/>
      <c r="U47" s="169"/>
      <c r="V47" s="169"/>
      <c r="W47" s="169"/>
      <c r="X47" s="173"/>
      <c r="Y47" s="168"/>
      <c r="Z47" s="169"/>
      <c r="AA47" s="169"/>
      <c r="AB47" s="169"/>
      <c r="AC47" s="173"/>
      <c r="AD47" s="168"/>
      <c r="AE47" s="169"/>
      <c r="AF47" s="169"/>
      <c r="AG47" s="169"/>
      <c r="AH47" s="173"/>
      <c r="AI47" s="168"/>
      <c r="AJ47" s="169"/>
      <c r="AK47" s="169"/>
      <c r="AL47" s="169"/>
      <c r="AM47" s="173"/>
      <c r="AN47" s="168"/>
      <c r="AO47" s="169"/>
      <c r="AP47" s="169"/>
      <c r="AQ47" s="169"/>
      <c r="AR47" s="173"/>
      <c r="AY47" s="144"/>
      <c r="AZ47" s="144"/>
      <c r="BA47" s="144"/>
      <c r="BB47" s="75"/>
    </row>
    <row r="48" spans="1:54" s="166" customFormat="1" ht="15.75" customHeight="1" x14ac:dyDescent="0.25">
      <c r="A48" s="219"/>
      <c r="B48" s="219"/>
      <c r="C48" s="230">
        <v>3</v>
      </c>
      <c r="D48" s="231" t="s">
        <v>39</v>
      </c>
      <c r="E48" s="232">
        <v>12</v>
      </c>
      <c r="F48" s="233"/>
      <c r="G48" s="234">
        <v>59</v>
      </c>
      <c r="H48" s="233" t="s">
        <v>12</v>
      </c>
      <c r="I48" s="235">
        <v>68</v>
      </c>
      <c r="J48" s="231"/>
      <c r="K48" s="233"/>
      <c r="L48" s="236">
        <v>12</v>
      </c>
      <c r="M48" s="167"/>
      <c r="O48" s="168"/>
      <c r="P48" s="169"/>
      <c r="Q48" s="169"/>
      <c r="R48" s="169"/>
      <c r="S48" s="176"/>
      <c r="T48" s="168"/>
      <c r="U48" s="169"/>
      <c r="V48" s="169"/>
      <c r="W48" s="169"/>
      <c r="X48" s="173"/>
      <c r="Y48" s="168"/>
      <c r="Z48" s="169"/>
      <c r="AA48" s="169"/>
      <c r="AB48" s="169"/>
      <c r="AC48" s="173"/>
      <c r="AD48" s="168"/>
      <c r="AE48" s="169"/>
      <c r="AF48" s="169"/>
      <c r="AG48" s="169"/>
      <c r="AH48" s="173"/>
      <c r="AI48" s="168"/>
      <c r="AJ48" s="169"/>
      <c r="AK48" s="169"/>
      <c r="AL48" s="169"/>
      <c r="AM48" s="173"/>
      <c r="AN48" s="168"/>
      <c r="AO48" s="169"/>
      <c r="AP48" s="169"/>
      <c r="AQ48" s="169"/>
      <c r="AR48" s="173"/>
      <c r="AY48" s="144"/>
      <c r="AZ48" s="144"/>
      <c r="BA48" s="144"/>
      <c r="BB48" s="75"/>
    </row>
    <row r="49" spans="1:54" s="166" customFormat="1" ht="15.75" customHeight="1" x14ac:dyDescent="0.25">
      <c r="A49" s="219"/>
      <c r="B49" s="219"/>
      <c r="C49" s="131">
        <v>4</v>
      </c>
      <c r="D49" s="127" t="s">
        <v>37</v>
      </c>
      <c r="E49" s="132">
        <v>12</v>
      </c>
      <c r="F49" s="128"/>
      <c r="G49" s="133">
        <v>60</v>
      </c>
      <c r="H49" s="128" t="s">
        <v>12</v>
      </c>
      <c r="I49" s="134">
        <v>69</v>
      </c>
      <c r="J49" s="127"/>
      <c r="K49" s="128"/>
      <c r="L49" s="135">
        <v>14</v>
      </c>
      <c r="M49" s="167"/>
      <c r="O49" s="168"/>
      <c r="P49" s="169"/>
      <c r="Q49" s="169"/>
      <c r="R49" s="169"/>
      <c r="S49" s="176"/>
      <c r="T49" s="168"/>
      <c r="U49" s="169"/>
      <c r="V49" s="169"/>
      <c r="W49" s="169"/>
      <c r="X49" s="173"/>
      <c r="Y49" s="168"/>
      <c r="Z49" s="169"/>
      <c r="AA49" s="169"/>
      <c r="AB49" s="169"/>
      <c r="AC49" s="173"/>
      <c r="AD49" s="168"/>
      <c r="AE49" s="169"/>
      <c r="AF49" s="169"/>
      <c r="AG49" s="169"/>
      <c r="AH49" s="173"/>
      <c r="AI49" s="168"/>
      <c r="AJ49" s="169"/>
      <c r="AK49" s="169"/>
      <c r="AL49" s="169"/>
      <c r="AM49" s="173"/>
      <c r="AN49" s="168"/>
      <c r="AO49" s="169"/>
      <c r="AP49" s="169"/>
      <c r="AQ49" s="169"/>
      <c r="AR49" s="173"/>
      <c r="AY49" s="144"/>
      <c r="AZ49" s="144"/>
      <c r="BA49" s="144"/>
      <c r="BB49" s="75"/>
    </row>
    <row r="50" spans="1:54" s="166" customFormat="1" ht="15.75" customHeight="1" x14ac:dyDescent="0.25">
      <c r="A50" s="219"/>
      <c r="B50" s="219"/>
      <c r="C50" s="131">
        <v>5</v>
      </c>
      <c r="D50" s="127" t="s">
        <v>42</v>
      </c>
      <c r="E50" s="132">
        <v>12</v>
      </c>
      <c r="F50" s="128"/>
      <c r="G50" s="133">
        <v>55</v>
      </c>
      <c r="H50" s="128" t="s">
        <v>12</v>
      </c>
      <c r="I50" s="134">
        <v>77</v>
      </c>
      <c r="J50" s="127"/>
      <c r="K50" s="128"/>
      <c r="L50" s="135">
        <v>13</v>
      </c>
      <c r="M50" s="167"/>
      <c r="O50" s="168"/>
      <c r="P50" s="169"/>
      <c r="Q50" s="169"/>
      <c r="R50" s="169"/>
      <c r="S50" s="176"/>
      <c r="T50" s="168"/>
      <c r="U50" s="169"/>
      <c r="V50" s="169"/>
      <c r="W50" s="169"/>
      <c r="X50" s="173"/>
      <c r="Y50" s="168"/>
      <c r="Z50" s="169"/>
      <c r="AA50" s="169"/>
      <c r="AB50" s="169"/>
      <c r="AC50" s="173"/>
      <c r="AD50" s="168"/>
      <c r="AE50" s="169"/>
      <c r="AF50" s="169"/>
      <c r="AG50" s="169"/>
      <c r="AH50" s="173"/>
      <c r="AI50" s="168"/>
      <c r="AJ50" s="169"/>
      <c r="AK50" s="169"/>
      <c r="AL50" s="169"/>
      <c r="AM50" s="173"/>
      <c r="AN50" s="168"/>
      <c r="AO50" s="169"/>
      <c r="AP50" s="169"/>
      <c r="AQ50" s="169"/>
      <c r="AR50" s="173"/>
      <c r="AY50" s="144"/>
      <c r="AZ50" s="144"/>
      <c r="BA50" s="144"/>
      <c r="BB50" s="75"/>
    </row>
    <row r="51" spans="1:54" s="166" customFormat="1" ht="15.75" customHeight="1" thickBot="1" x14ac:dyDescent="0.3">
      <c r="A51" s="219"/>
      <c r="B51" s="219"/>
      <c r="C51" s="136">
        <v>6</v>
      </c>
      <c r="D51" s="137" t="s">
        <v>38</v>
      </c>
      <c r="E51" s="138">
        <v>12</v>
      </c>
      <c r="F51" s="139"/>
      <c r="G51" s="140">
        <v>53</v>
      </c>
      <c r="H51" s="139" t="s">
        <v>12</v>
      </c>
      <c r="I51" s="141">
        <v>94</v>
      </c>
      <c r="J51" s="137"/>
      <c r="K51" s="139"/>
      <c r="L51" s="142">
        <v>9</v>
      </c>
      <c r="M51" s="167"/>
      <c r="O51" s="168"/>
      <c r="P51" s="169"/>
      <c r="Q51" s="169"/>
      <c r="R51" s="169"/>
      <c r="S51" s="176"/>
      <c r="T51" s="168"/>
      <c r="U51" s="169"/>
      <c r="V51" s="169"/>
      <c r="W51" s="169"/>
      <c r="X51" s="173"/>
      <c r="Y51" s="168"/>
      <c r="Z51" s="169"/>
      <c r="AA51" s="169"/>
      <c r="AB51" s="169"/>
      <c r="AC51" s="173"/>
      <c r="AD51" s="168"/>
      <c r="AE51" s="169"/>
      <c r="AF51" s="169"/>
      <c r="AG51" s="169"/>
      <c r="AH51" s="173"/>
      <c r="AI51" s="168"/>
      <c r="AJ51" s="169"/>
      <c r="AK51" s="169"/>
      <c r="AL51" s="169"/>
      <c r="AM51" s="173"/>
      <c r="AN51" s="168"/>
      <c r="AO51" s="169"/>
      <c r="AP51" s="169"/>
      <c r="AQ51" s="169"/>
      <c r="AR51" s="173"/>
      <c r="AY51" s="144"/>
      <c r="AZ51" s="144"/>
      <c r="BA51" s="144"/>
      <c r="BB51" s="75"/>
    </row>
    <row r="52" spans="1:54" s="166" customFormat="1" ht="15.75" customHeight="1" thickBot="1" x14ac:dyDescent="0.25">
      <c r="A52" s="219"/>
      <c r="B52" s="219"/>
      <c r="E52" s="167"/>
      <c r="G52" s="151"/>
      <c r="H52" s="152"/>
      <c r="I52" s="153"/>
      <c r="K52" s="167"/>
      <c r="L52" s="167"/>
      <c r="M52" s="167"/>
      <c r="O52" s="168"/>
      <c r="P52" s="169"/>
      <c r="Q52" s="169"/>
      <c r="R52" s="169"/>
      <c r="S52" s="176"/>
      <c r="T52" s="168"/>
      <c r="U52" s="169"/>
      <c r="V52" s="169"/>
      <c r="W52" s="169"/>
      <c r="X52" s="173"/>
      <c r="Y52" s="168"/>
      <c r="Z52" s="169"/>
      <c r="AA52" s="169"/>
      <c r="AB52" s="169"/>
      <c r="AC52" s="173"/>
      <c r="AD52" s="168"/>
      <c r="AE52" s="169"/>
      <c r="AF52" s="169"/>
      <c r="AG52" s="169"/>
      <c r="AH52" s="173"/>
      <c r="AI52" s="168"/>
      <c r="AJ52" s="169"/>
      <c r="AK52" s="169"/>
      <c r="AL52" s="169"/>
      <c r="AM52" s="173"/>
      <c r="AN52" s="168"/>
      <c r="AO52" s="169"/>
      <c r="AP52" s="169"/>
      <c r="AQ52" s="169"/>
      <c r="AR52" s="173"/>
      <c r="AY52" s="144"/>
      <c r="AZ52" s="144"/>
      <c r="BA52" s="144"/>
      <c r="BB52" s="75"/>
    </row>
    <row r="53" spans="1:54" ht="15.75" customHeight="1" thickBot="1" x14ac:dyDescent="0.3">
      <c r="A53" s="65"/>
      <c r="B53" s="65"/>
      <c r="C53" s="121"/>
      <c r="D53" s="216" t="s">
        <v>211</v>
      </c>
      <c r="E53" s="123"/>
      <c r="F53" s="122"/>
      <c r="G53" s="122"/>
      <c r="H53" s="122"/>
      <c r="I53" s="124"/>
      <c r="J53" s="122"/>
      <c r="K53" s="123"/>
      <c r="L53" s="125"/>
      <c r="M53" s="65"/>
      <c r="N53" s="65"/>
      <c r="O53" s="62">
        <f>SUM(O3:O52)</f>
        <v>10</v>
      </c>
      <c r="P53" s="63">
        <f>SUM(P3:P52)</f>
        <v>10</v>
      </c>
      <c r="Q53" s="63">
        <f>SUM(Q3:Q52)</f>
        <v>50</v>
      </c>
      <c r="R53" s="63">
        <f>SUM(R3:R52)</f>
        <v>61</v>
      </c>
      <c r="S53" s="64">
        <f>Q53-R53</f>
        <v>-11</v>
      </c>
      <c r="T53" s="62">
        <f>SUM(T3:T52)</f>
        <v>10</v>
      </c>
      <c r="U53" s="63">
        <f>SUM(U3:U52)</f>
        <v>9</v>
      </c>
      <c r="V53" s="63">
        <f>SUM(V3:V52)</f>
        <v>45</v>
      </c>
      <c r="W53" s="63">
        <f>SUM(W3:W52)</f>
        <v>82</v>
      </c>
      <c r="X53" s="64">
        <f>V53-W53</f>
        <v>-37</v>
      </c>
      <c r="Y53" s="62">
        <f>SUM(Y3:Y52)</f>
        <v>10</v>
      </c>
      <c r="Z53" s="63">
        <f>SUM(Z3:Z52)</f>
        <v>12</v>
      </c>
      <c r="AA53" s="63">
        <f>SUM(AA3:AA52)</f>
        <v>54</v>
      </c>
      <c r="AB53" s="63">
        <f>SUM(AB3:AB52)</f>
        <v>61</v>
      </c>
      <c r="AC53" s="64">
        <f>AA53-AB53</f>
        <v>-7</v>
      </c>
      <c r="AD53" s="62">
        <f>SUM(AD3:AD52)</f>
        <v>10</v>
      </c>
      <c r="AE53" s="63">
        <f>SUM(AE3:AE52)</f>
        <v>21</v>
      </c>
      <c r="AF53" s="63">
        <f>SUM(AF3:AF52)</f>
        <v>60</v>
      </c>
      <c r="AG53" s="63">
        <f>SUM(AG3:AG52)</f>
        <v>53</v>
      </c>
      <c r="AH53" s="64">
        <f>AF53-AG53</f>
        <v>7</v>
      </c>
      <c r="AI53" s="62">
        <f>SUM(AI3:AI52)</f>
        <v>10</v>
      </c>
      <c r="AJ53" s="63">
        <f>SUM(AJ3:AJ52)</f>
        <v>28</v>
      </c>
      <c r="AK53" s="63">
        <f>SUM(AK3:AK52)</f>
        <v>105</v>
      </c>
      <c r="AL53" s="63">
        <f>SUM(AL3:AL52)</f>
        <v>33</v>
      </c>
      <c r="AM53" s="64">
        <f>AK53-AL53</f>
        <v>72</v>
      </c>
      <c r="AN53" s="62">
        <f>SUM(AN3:AN52)</f>
        <v>10</v>
      </c>
      <c r="AO53" s="63">
        <f>SUM(AO3:AO52)</f>
        <v>9</v>
      </c>
      <c r="AP53" s="63">
        <f>SUM(AP3:AP52)</f>
        <v>45</v>
      </c>
      <c r="AQ53" s="63">
        <f>SUM(AQ3:AQ52)</f>
        <v>69</v>
      </c>
      <c r="AR53" s="64">
        <f>AP53-AQ53</f>
        <v>-24</v>
      </c>
      <c r="AS53" s="65"/>
      <c r="AT53" s="65"/>
      <c r="AU53" s="65"/>
      <c r="AV53" s="65"/>
    </row>
    <row r="54" spans="1:54" ht="15.75" customHeight="1" x14ac:dyDescent="0.25">
      <c r="C54" s="126"/>
      <c r="D54" s="127"/>
      <c r="E54" s="128"/>
      <c r="F54" s="127"/>
      <c r="G54" s="127"/>
      <c r="H54" s="127"/>
      <c r="I54" s="129"/>
      <c r="J54" s="127"/>
      <c r="K54" s="128"/>
      <c r="L54" s="130"/>
      <c r="O54" s="48"/>
      <c r="P54" s="48"/>
      <c r="Q54" s="48"/>
      <c r="R54" s="48"/>
      <c r="S54" s="56"/>
    </row>
    <row r="55" spans="1:54" ht="15.75" customHeight="1" x14ac:dyDescent="0.25">
      <c r="C55" s="131">
        <v>1</v>
      </c>
      <c r="D55" s="127" t="str">
        <f>VLOOKUP(AT55,'Databáze C'!$I$3:$O$8,2,FALSE)</f>
        <v>Třešť</v>
      </c>
      <c r="E55" s="132">
        <f>VLOOKUP(AT55,'Databáze C'!$I$3:$O$10,4,FALSE)</f>
        <v>10</v>
      </c>
      <c r="F55" s="128"/>
      <c r="G55" s="133">
        <f>VLOOKUP(AT55,'Databáze C'!$I$3:$O$10,6,FALSE)</f>
        <v>105</v>
      </c>
      <c r="H55" s="128" t="s">
        <v>12</v>
      </c>
      <c r="I55" s="134">
        <f>VLOOKUP(AT55,'Databáze C'!$I$3:$O$10,7,FALSE)</f>
        <v>33</v>
      </c>
      <c r="J55" s="127"/>
      <c r="K55" s="128"/>
      <c r="L55" s="135">
        <f>VLOOKUP(AT55,'Databáze C'!$I$3:$O$10,5,FALSE)</f>
        <v>28</v>
      </c>
      <c r="O55" s="56"/>
      <c r="P55" s="66"/>
      <c r="Q55" s="67"/>
      <c r="R55" s="66"/>
      <c r="S55" s="66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T55" s="47">
        <f>LARGE('Databáze C'!$I$3:$I$8,1)</f>
        <v>2808255</v>
      </c>
    </row>
    <row r="56" spans="1:54" ht="15.75" customHeight="1" x14ac:dyDescent="0.25">
      <c r="C56" s="131">
        <v>2</v>
      </c>
      <c r="D56" s="127" t="str">
        <f>VLOOKUP(AT56,'Databáze C'!$I$3:$O$8,2,FALSE)</f>
        <v>Mufroni</v>
      </c>
      <c r="E56" s="132">
        <f>VLOOKUP(AT56,'Databáze C'!$I$3:$O$10,4,FALSE)</f>
        <v>10</v>
      </c>
      <c r="F56" s="128"/>
      <c r="G56" s="133">
        <f>VLOOKUP(AT56,'Databáze C'!$I$3:$O$10,6,FALSE)</f>
        <v>60</v>
      </c>
      <c r="H56" s="128" t="s">
        <v>12</v>
      </c>
      <c r="I56" s="134">
        <f>VLOOKUP(AT56,'Databáze C'!$I$3:$O$10,7,FALSE)</f>
        <v>53</v>
      </c>
      <c r="J56" s="127"/>
      <c r="K56" s="128"/>
      <c r="L56" s="135">
        <f>VLOOKUP(AT56,'Databáze C'!$I$3:$O$10,5,FALSE)</f>
        <v>21</v>
      </c>
      <c r="O56" s="56"/>
      <c r="P56" s="56"/>
      <c r="Q56" s="67"/>
      <c r="R56" s="48"/>
      <c r="S56" s="56"/>
      <c r="AT56" s="47">
        <f>LARGE('Databáze C'!$I$3:$I$8,2)</f>
        <v>2101304</v>
      </c>
    </row>
    <row r="57" spans="1:54" ht="15.75" customHeight="1" x14ac:dyDescent="0.25">
      <c r="C57" s="131">
        <v>3</v>
      </c>
      <c r="D57" s="127" t="str">
        <f>VLOOKUP(AT57,'Databáze C'!$I$3:$O$8,2,FALSE)</f>
        <v>Chlumec</v>
      </c>
      <c r="E57" s="132">
        <f>VLOOKUP(AT57,'Databáze C'!$I$3:$O$10,4,FALSE)</f>
        <v>10</v>
      </c>
      <c r="F57" s="128"/>
      <c r="G57" s="133">
        <f>VLOOKUP(AT57,'Databáze C'!$I$3:$O$10,6,FALSE)</f>
        <v>54</v>
      </c>
      <c r="H57" s="128" t="s">
        <v>12</v>
      </c>
      <c r="I57" s="134">
        <f>VLOOKUP(AT57,'Databáze C'!$I$3:$O$10,7,FALSE)</f>
        <v>61</v>
      </c>
      <c r="J57" s="127"/>
      <c r="K57" s="128"/>
      <c r="L57" s="135">
        <f>VLOOKUP(AT57,'Databáze C'!$I$3:$O$10,5,FALSE)</f>
        <v>12</v>
      </c>
      <c r="O57" s="56"/>
      <c r="P57" s="56"/>
      <c r="Q57" s="67"/>
      <c r="R57" s="48"/>
      <c r="S57" s="56"/>
      <c r="AT57" s="47">
        <f>LARGE('Databáze C'!$I$3:$I$8,3)</f>
        <v>1199843</v>
      </c>
    </row>
    <row r="58" spans="1:54" ht="15.75" customHeight="1" x14ac:dyDescent="0.25">
      <c r="C58" s="131">
        <v>4</v>
      </c>
      <c r="D58" s="127" t="str">
        <f>VLOOKUP(AT58,'Databáze C'!$I$3:$O$8,2,FALSE)</f>
        <v>Bícy</v>
      </c>
      <c r="E58" s="132">
        <f>VLOOKUP(AT58,'Databáze C'!$I$3:$O$10,4,FALSE)</f>
        <v>10</v>
      </c>
      <c r="F58" s="128"/>
      <c r="G58" s="133">
        <f>VLOOKUP(AT58,'Databáze C'!$I$3:$O$10,6,FALSE)</f>
        <v>50</v>
      </c>
      <c r="H58" s="128" t="s">
        <v>12</v>
      </c>
      <c r="I58" s="134">
        <f>VLOOKUP(AT58,'Databáze C'!$I$3:$O$10,7,FALSE)</f>
        <v>61</v>
      </c>
      <c r="J58" s="127"/>
      <c r="K58" s="128"/>
      <c r="L58" s="135">
        <f>VLOOKUP(AT58,'Databáze C'!$I$3:$O$10,5,FALSE)</f>
        <v>10</v>
      </c>
      <c r="O58" s="56"/>
      <c r="P58" s="56"/>
      <c r="Q58" s="67"/>
      <c r="R58" s="48"/>
      <c r="S58" s="56"/>
      <c r="AT58" s="47">
        <f>LARGE('Databáze C'!$I$3:$I$8,4)</f>
        <v>999401</v>
      </c>
    </row>
    <row r="59" spans="1:54" ht="15.75" customHeight="1" x14ac:dyDescent="0.25">
      <c r="C59" s="131">
        <v>5</v>
      </c>
      <c r="D59" s="127" t="str">
        <f>VLOOKUP(AT59,'Databáze C'!$I$3:$O$8,2,FALSE)</f>
        <v>Krahulčí</v>
      </c>
      <c r="E59" s="132">
        <f>VLOOKUP(AT59,'Databáze C'!$I$3:$O$10,4,FALSE)</f>
        <v>10</v>
      </c>
      <c r="F59" s="128"/>
      <c r="G59" s="133">
        <f>VLOOKUP(AT59,'Databáze C'!$I$3:$O$10,6,FALSE)</f>
        <v>45</v>
      </c>
      <c r="H59" s="128" t="s">
        <v>12</v>
      </c>
      <c r="I59" s="134">
        <f>VLOOKUP(AT59,'Databáze C'!$I$3:$O$10,7,FALSE)</f>
        <v>69</v>
      </c>
      <c r="J59" s="127"/>
      <c r="K59" s="128"/>
      <c r="L59" s="135">
        <f>VLOOKUP(AT59,'Databáze C'!$I$3:$O$10,5,FALSE)</f>
        <v>9</v>
      </c>
      <c r="O59" s="56"/>
      <c r="P59" s="56"/>
      <c r="Q59" s="67"/>
      <c r="R59" s="48"/>
      <c r="S59" s="56"/>
      <c r="AT59" s="47">
        <f>LARGE('Databáze C'!$I$3:$I$8,5)</f>
        <v>898056</v>
      </c>
    </row>
    <row r="60" spans="1:54" ht="15.75" customHeight="1" thickBot="1" x14ac:dyDescent="0.3">
      <c r="C60" s="136">
        <v>6</v>
      </c>
      <c r="D60" s="137" t="str">
        <f>VLOOKUP(AT60,'Databáze C'!$I$3:$O$8,2,FALSE)</f>
        <v>Hron Dačice</v>
      </c>
      <c r="E60" s="138">
        <f>VLOOKUP(AT60,'Databáze C'!$I$3:$O$10,4,FALSE)</f>
        <v>10</v>
      </c>
      <c r="F60" s="139"/>
      <c r="G60" s="140">
        <f>VLOOKUP(AT60,'Databáze C'!$I$3:$O$10,6,FALSE)</f>
        <v>45</v>
      </c>
      <c r="H60" s="139" t="s">
        <v>12</v>
      </c>
      <c r="I60" s="141">
        <f>VLOOKUP(AT60,'Databáze C'!$I$3:$O$10,7,FALSE)</f>
        <v>82</v>
      </c>
      <c r="J60" s="137"/>
      <c r="K60" s="139"/>
      <c r="L60" s="142">
        <f>VLOOKUP(AT60,'Databáze C'!$I$3:$O$10,5,FALSE)</f>
        <v>9</v>
      </c>
      <c r="O60" s="48"/>
      <c r="P60" s="48"/>
      <c r="Q60" s="48"/>
      <c r="R60" s="48"/>
      <c r="S60" s="56"/>
      <c r="AT60" s="47">
        <f>LARGE('Databáze C'!$I$3:$I$8,6)</f>
        <v>896752</v>
      </c>
    </row>
    <row r="61" spans="1:54" ht="15.75" customHeight="1" x14ac:dyDescent="0.25">
      <c r="E61" s="48"/>
      <c r="I61" s="49"/>
      <c r="K61" s="48"/>
      <c r="L61" s="48"/>
      <c r="O61" s="48"/>
      <c r="P61" s="48"/>
      <c r="Q61" s="48"/>
      <c r="R61" s="48"/>
      <c r="S61" s="56"/>
    </row>
    <row r="62" spans="1:54" ht="15.75" customHeight="1" x14ac:dyDescent="0.25">
      <c r="E62" s="48"/>
      <c r="I62" s="49"/>
      <c r="K62" s="48"/>
      <c r="L62" s="48"/>
      <c r="O62" s="48"/>
      <c r="P62" s="48"/>
      <c r="Q62" s="48"/>
      <c r="R62" s="48"/>
      <c r="S62" s="56"/>
    </row>
    <row r="63" spans="1:54" ht="15.75" customHeight="1" x14ac:dyDescent="0.25">
      <c r="E63" s="48"/>
      <c r="I63" s="49"/>
      <c r="K63" s="48"/>
      <c r="L63" s="48"/>
      <c r="O63" s="48"/>
      <c r="P63" s="48"/>
      <c r="Q63" s="48"/>
      <c r="R63" s="48"/>
      <c r="S63" s="56"/>
    </row>
    <row r="64" spans="1:54" ht="15.75" customHeight="1" x14ac:dyDescent="0.25">
      <c r="E64" s="48"/>
      <c r="I64" s="49"/>
      <c r="K64" s="48"/>
      <c r="L64" s="48"/>
      <c r="O64" s="48"/>
      <c r="P64" s="48"/>
      <c r="Q64" s="48"/>
      <c r="R64" s="48"/>
      <c r="S64" s="56"/>
    </row>
    <row r="65" spans="5:19" ht="15.75" customHeight="1" x14ac:dyDescent="0.25">
      <c r="E65" s="48"/>
      <c r="I65" s="49"/>
      <c r="K65" s="48"/>
      <c r="L65" s="48"/>
      <c r="O65" s="48"/>
      <c r="P65" s="48"/>
      <c r="Q65" s="48"/>
      <c r="R65" s="48"/>
      <c r="S65" s="56"/>
    </row>
    <row r="66" spans="5:19" ht="15.75" customHeight="1" x14ac:dyDescent="0.25">
      <c r="E66" s="48"/>
      <c r="I66" s="49"/>
      <c r="K66" s="48"/>
      <c r="L66" s="48"/>
      <c r="O66" s="48"/>
      <c r="P66" s="48"/>
      <c r="Q66" s="48"/>
      <c r="R66" s="48"/>
      <c r="S66" s="56"/>
    </row>
    <row r="67" spans="5:19" ht="15.75" customHeight="1" x14ac:dyDescent="0.25">
      <c r="E67" s="48"/>
      <c r="H67" s="48"/>
      <c r="I67" s="49"/>
      <c r="K67" s="48"/>
      <c r="L67" s="48"/>
      <c r="O67" s="48"/>
      <c r="P67" s="48"/>
      <c r="Q67" s="48"/>
      <c r="R67" s="48"/>
      <c r="S67" s="56"/>
    </row>
    <row r="68" spans="5:19" ht="15.75" customHeight="1" x14ac:dyDescent="0.25">
      <c r="E68" s="48"/>
      <c r="H68" s="48"/>
      <c r="I68" s="49"/>
      <c r="K68" s="48"/>
      <c r="L68" s="48"/>
      <c r="O68" s="48"/>
      <c r="P68" s="48"/>
      <c r="Q68" s="48"/>
      <c r="R68" s="48"/>
      <c r="S68" s="56"/>
    </row>
    <row r="69" spans="5:19" ht="15.75" customHeight="1" x14ac:dyDescent="0.25">
      <c r="E69" s="48"/>
      <c r="H69" s="48"/>
      <c r="I69" s="49"/>
      <c r="K69" s="48"/>
      <c r="L69" s="48"/>
      <c r="O69" s="48"/>
      <c r="P69" s="48"/>
      <c r="Q69" s="48"/>
      <c r="R69" s="48"/>
      <c r="S69" s="56"/>
    </row>
    <row r="70" spans="5:19" ht="15.75" customHeight="1" x14ac:dyDescent="0.25">
      <c r="E70" s="48"/>
      <c r="H70" s="48"/>
      <c r="I70" s="49"/>
      <c r="K70" s="48"/>
      <c r="L70" s="48"/>
      <c r="O70" s="48"/>
      <c r="P70" s="48"/>
      <c r="Q70" s="48"/>
      <c r="R70" s="48"/>
      <c r="S70" s="56"/>
    </row>
    <row r="71" spans="5:19" ht="15.75" customHeight="1" x14ac:dyDescent="0.25">
      <c r="E71" s="48"/>
      <c r="H71" s="48"/>
      <c r="I71" s="49"/>
      <c r="K71" s="48"/>
      <c r="L71" s="48"/>
      <c r="O71" s="48"/>
      <c r="P71" s="48"/>
      <c r="Q71" s="48"/>
      <c r="R71" s="48"/>
      <c r="S71" s="56"/>
    </row>
    <row r="72" spans="5:19" ht="15.75" customHeight="1" x14ac:dyDescent="0.25">
      <c r="E72" s="48"/>
      <c r="H72" s="48"/>
      <c r="I72" s="49"/>
      <c r="K72" s="48"/>
      <c r="L72" s="48"/>
      <c r="O72" s="48"/>
      <c r="P72" s="48"/>
      <c r="Q72" s="48"/>
      <c r="R72" s="48"/>
      <c r="S72" s="56"/>
    </row>
    <row r="73" spans="5:19" ht="15.75" customHeight="1" x14ac:dyDescent="0.25">
      <c r="E73" s="48"/>
      <c r="H73" s="48"/>
      <c r="I73" s="49"/>
      <c r="K73" s="48"/>
      <c r="L73" s="48"/>
      <c r="O73" s="48"/>
      <c r="P73" s="48"/>
      <c r="Q73" s="48"/>
      <c r="R73" s="48"/>
      <c r="S73" s="56"/>
    </row>
    <row r="74" spans="5:19" ht="15.75" customHeight="1" x14ac:dyDescent="0.25">
      <c r="E74" s="48"/>
      <c r="H74" s="48"/>
      <c r="I74" s="49"/>
      <c r="K74" s="48"/>
      <c r="L74" s="48"/>
      <c r="O74" s="48"/>
      <c r="P74" s="48"/>
      <c r="Q74" s="48"/>
      <c r="R74" s="48"/>
      <c r="S74" s="56"/>
    </row>
    <row r="75" spans="5:19" ht="15.75" customHeight="1" x14ac:dyDescent="0.25">
      <c r="E75" s="48"/>
      <c r="H75" s="48"/>
      <c r="I75" s="49"/>
      <c r="K75" s="48"/>
      <c r="L75" s="48"/>
      <c r="O75" s="48"/>
      <c r="P75" s="48"/>
      <c r="Q75" s="48"/>
      <c r="R75" s="48"/>
      <c r="S75" s="56"/>
    </row>
    <row r="76" spans="5:19" ht="15.75" customHeight="1" x14ac:dyDescent="0.25">
      <c r="E76" s="48"/>
      <c r="H76" s="48"/>
      <c r="I76" s="49"/>
      <c r="K76" s="48"/>
      <c r="L76" s="48"/>
      <c r="O76" s="48"/>
      <c r="P76" s="48"/>
      <c r="Q76" s="48"/>
      <c r="R76" s="48"/>
      <c r="S76" s="56"/>
    </row>
    <row r="77" spans="5:19" ht="15.75" customHeight="1" x14ac:dyDescent="0.25">
      <c r="E77" s="48"/>
      <c r="H77" s="48"/>
      <c r="I77" s="49"/>
      <c r="K77" s="48"/>
      <c r="L77" s="48"/>
      <c r="O77" s="48"/>
      <c r="P77" s="48"/>
      <c r="Q77" s="48"/>
      <c r="R77" s="48"/>
      <c r="S77" s="56"/>
    </row>
    <row r="78" spans="5:19" ht="15.75" customHeight="1" x14ac:dyDescent="0.25">
      <c r="E78" s="48"/>
      <c r="H78" s="48"/>
      <c r="I78" s="49"/>
      <c r="K78" s="48"/>
      <c r="L78" s="48"/>
      <c r="O78" s="48"/>
      <c r="P78" s="48"/>
      <c r="Q78" s="48"/>
      <c r="R78" s="48"/>
      <c r="S78" s="56"/>
    </row>
    <row r="79" spans="5:19" ht="15.75" customHeight="1" x14ac:dyDescent="0.25">
      <c r="E79" s="48"/>
      <c r="H79" s="48"/>
      <c r="I79" s="49"/>
      <c r="K79" s="48"/>
      <c r="L79" s="48"/>
      <c r="O79" s="48"/>
      <c r="P79" s="48"/>
      <c r="Q79" s="48"/>
      <c r="R79" s="48"/>
      <c r="S79" s="56"/>
    </row>
    <row r="80" spans="5:19" ht="15.75" customHeight="1" x14ac:dyDescent="0.25">
      <c r="E80" s="48"/>
      <c r="H80" s="48"/>
      <c r="I80" s="49"/>
      <c r="K80" s="48"/>
      <c r="L80" s="48"/>
      <c r="O80" s="48"/>
      <c r="P80" s="48"/>
      <c r="Q80" s="48"/>
      <c r="R80" s="48"/>
      <c r="S80" s="56"/>
    </row>
    <row r="81" spans="5:19" ht="15.75" customHeight="1" x14ac:dyDescent="0.25">
      <c r="E81" s="48"/>
      <c r="H81" s="48"/>
      <c r="I81" s="49"/>
      <c r="K81" s="48"/>
      <c r="L81" s="48"/>
      <c r="O81" s="48"/>
      <c r="P81" s="48"/>
      <c r="Q81" s="48"/>
      <c r="R81" s="48"/>
      <c r="S81" s="56"/>
    </row>
    <row r="82" spans="5:19" ht="15.75" customHeight="1" x14ac:dyDescent="0.25">
      <c r="E82" s="48"/>
      <c r="H82" s="48"/>
      <c r="I82" s="49"/>
      <c r="K82" s="48"/>
      <c r="L82" s="48"/>
      <c r="O82" s="48"/>
      <c r="P82" s="48"/>
      <c r="Q82" s="48"/>
      <c r="R82" s="48"/>
      <c r="S82" s="56"/>
    </row>
    <row r="83" spans="5:19" ht="15.75" customHeight="1" x14ac:dyDescent="0.25">
      <c r="E83" s="48"/>
      <c r="H83" s="48"/>
      <c r="I83" s="49"/>
      <c r="K83" s="48"/>
      <c r="L83" s="48"/>
      <c r="O83" s="48"/>
      <c r="P83" s="48"/>
      <c r="Q83" s="48"/>
      <c r="R83" s="48"/>
      <c r="S83" s="56"/>
    </row>
    <row r="84" spans="5:19" ht="15.75" customHeight="1" x14ac:dyDescent="0.25">
      <c r="E84" s="48"/>
      <c r="H84" s="48"/>
      <c r="I84" s="49"/>
      <c r="K84" s="48"/>
      <c r="L84" s="48"/>
      <c r="O84" s="48"/>
      <c r="P84" s="48"/>
      <c r="Q84" s="48"/>
      <c r="R84" s="48"/>
      <c r="S84" s="56"/>
    </row>
    <row r="85" spans="5:19" ht="15.75" customHeight="1" x14ac:dyDescent="0.25">
      <c r="E85" s="48"/>
      <c r="H85" s="48"/>
      <c r="I85" s="49"/>
      <c r="K85" s="48"/>
      <c r="L85" s="48"/>
      <c r="O85" s="48"/>
      <c r="P85" s="48"/>
      <c r="Q85" s="48"/>
      <c r="R85" s="48"/>
      <c r="S85" s="56"/>
    </row>
    <row r="86" spans="5:19" ht="15.75" customHeight="1" x14ac:dyDescent="0.25">
      <c r="E86" s="48"/>
      <c r="H86" s="48"/>
      <c r="I86" s="49"/>
      <c r="K86" s="48"/>
      <c r="L86" s="48"/>
      <c r="O86" s="48"/>
      <c r="P86" s="48"/>
      <c r="Q86" s="48"/>
      <c r="R86" s="48"/>
      <c r="S86" s="56"/>
    </row>
    <row r="87" spans="5:19" ht="15.75" customHeight="1" x14ac:dyDescent="0.25">
      <c r="E87" s="48"/>
      <c r="H87" s="48"/>
      <c r="I87" s="49"/>
      <c r="K87" s="48"/>
      <c r="L87" s="48"/>
      <c r="O87" s="48"/>
      <c r="P87" s="48"/>
      <c r="Q87" s="48"/>
      <c r="R87" s="48"/>
      <c r="S87" s="56"/>
    </row>
    <row r="88" spans="5:19" ht="15.75" customHeight="1" x14ac:dyDescent="0.25">
      <c r="E88" s="48"/>
      <c r="H88" s="48"/>
      <c r="I88" s="49"/>
      <c r="K88" s="48"/>
      <c r="L88" s="48"/>
      <c r="O88" s="48"/>
      <c r="P88" s="48"/>
      <c r="Q88" s="48"/>
      <c r="R88" s="48"/>
      <c r="S88" s="56"/>
    </row>
    <row r="89" spans="5:19" ht="15.75" customHeight="1" x14ac:dyDescent="0.25">
      <c r="E89" s="48"/>
      <c r="H89" s="48"/>
      <c r="I89" s="49"/>
      <c r="K89" s="48"/>
      <c r="L89" s="48"/>
      <c r="O89" s="48"/>
      <c r="P89" s="48"/>
      <c r="Q89" s="48"/>
      <c r="R89" s="48"/>
      <c r="S89" s="56"/>
    </row>
    <row r="90" spans="5:19" ht="15.75" customHeight="1" x14ac:dyDescent="0.25">
      <c r="E90" s="48"/>
      <c r="H90" s="48"/>
      <c r="I90" s="49"/>
      <c r="K90" s="48"/>
      <c r="L90" s="48"/>
      <c r="O90" s="48"/>
      <c r="P90" s="48"/>
      <c r="Q90" s="48"/>
      <c r="R90" s="48"/>
      <c r="S90" s="56"/>
    </row>
    <row r="91" spans="5:19" ht="15.75" customHeight="1" x14ac:dyDescent="0.25">
      <c r="E91" s="48"/>
      <c r="H91" s="48"/>
      <c r="I91" s="49"/>
      <c r="K91" s="48"/>
      <c r="L91" s="48"/>
      <c r="O91" s="48"/>
      <c r="P91" s="48"/>
      <c r="Q91" s="48"/>
      <c r="R91" s="48"/>
      <c r="S91" s="56"/>
    </row>
    <row r="92" spans="5:19" ht="15.75" customHeight="1" x14ac:dyDescent="0.25">
      <c r="E92" s="48"/>
      <c r="H92" s="48"/>
      <c r="I92" s="49"/>
      <c r="K92" s="48"/>
      <c r="L92" s="48"/>
      <c r="O92" s="48"/>
      <c r="P92" s="48"/>
      <c r="Q92" s="48"/>
      <c r="R92" s="48"/>
      <c r="S92" s="56"/>
    </row>
    <row r="93" spans="5:19" ht="15.75" customHeight="1" x14ac:dyDescent="0.25">
      <c r="E93" s="48"/>
      <c r="H93" s="48"/>
      <c r="I93" s="49"/>
      <c r="K93" s="48"/>
      <c r="L93" s="48"/>
      <c r="O93" s="48"/>
      <c r="P93" s="48"/>
      <c r="Q93" s="48"/>
      <c r="R93" s="48"/>
      <c r="S93" s="56"/>
    </row>
    <row r="94" spans="5:19" ht="15.75" customHeight="1" x14ac:dyDescent="0.25">
      <c r="E94" s="48"/>
      <c r="H94" s="48"/>
      <c r="I94" s="49"/>
      <c r="K94" s="48"/>
      <c r="L94" s="48"/>
      <c r="O94" s="48"/>
      <c r="P94" s="48"/>
      <c r="Q94" s="48"/>
      <c r="R94" s="48"/>
      <c r="S94" s="56"/>
    </row>
    <row r="95" spans="5:19" ht="15.75" customHeight="1" x14ac:dyDescent="0.25">
      <c r="E95" s="48"/>
      <c r="I95" s="49"/>
      <c r="K95" s="48"/>
      <c r="L95" s="48"/>
      <c r="O95" s="48"/>
      <c r="P95" s="48"/>
      <c r="Q95" s="48"/>
      <c r="R95" s="48"/>
      <c r="S95" s="56"/>
    </row>
    <row r="96" spans="5:19" ht="15.75" customHeight="1" x14ac:dyDescent="0.25">
      <c r="E96" s="48"/>
      <c r="I96" s="49"/>
      <c r="K96" s="48"/>
      <c r="L96" s="48"/>
      <c r="O96" s="48"/>
      <c r="P96" s="48"/>
      <c r="Q96" s="48"/>
      <c r="R96" s="48"/>
      <c r="S96" s="56"/>
    </row>
    <row r="97" spans="5:19" ht="15.75" customHeight="1" x14ac:dyDescent="0.25">
      <c r="E97" s="48"/>
      <c r="I97" s="49"/>
      <c r="K97" s="48"/>
      <c r="L97" s="48"/>
      <c r="O97" s="48"/>
      <c r="P97" s="48"/>
      <c r="Q97" s="48"/>
      <c r="R97" s="48"/>
      <c r="S97" s="56"/>
    </row>
    <row r="98" spans="5:19" ht="15.75" customHeight="1" x14ac:dyDescent="0.25">
      <c r="E98" s="48"/>
      <c r="I98" s="49"/>
      <c r="K98" s="48"/>
      <c r="L98" s="48"/>
      <c r="O98" s="48"/>
      <c r="P98" s="48"/>
      <c r="Q98" s="48"/>
      <c r="R98" s="48"/>
      <c r="S98" s="56"/>
    </row>
    <row r="99" spans="5:19" ht="15.75" customHeight="1" x14ac:dyDescent="0.25">
      <c r="E99" s="48"/>
      <c r="I99" s="49"/>
      <c r="K99" s="48"/>
      <c r="L99" s="48"/>
      <c r="O99" s="48"/>
      <c r="P99" s="48"/>
      <c r="Q99" s="48"/>
      <c r="R99" s="48"/>
      <c r="S99" s="56"/>
    </row>
    <row r="100" spans="5:19" ht="15.75" customHeight="1" x14ac:dyDescent="0.25">
      <c r="E100" s="48"/>
      <c r="I100" s="49"/>
      <c r="K100" s="48"/>
      <c r="L100" s="48"/>
      <c r="O100" s="48"/>
      <c r="P100" s="48"/>
      <c r="Q100" s="48"/>
      <c r="R100" s="48"/>
      <c r="S100" s="56"/>
    </row>
    <row r="101" spans="5:19" ht="15.75" customHeight="1" x14ac:dyDescent="0.25">
      <c r="E101" s="48"/>
      <c r="I101" s="49"/>
      <c r="K101" s="48"/>
      <c r="L101" s="48"/>
      <c r="O101" s="48"/>
      <c r="P101" s="48"/>
      <c r="Q101" s="48"/>
      <c r="R101" s="48"/>
      <c r="S101" s="56"/>
    </row>
    <row r="102" spans="5:19" ht="15.75" customHeight="1" x14ac:dyDescent="0.25">
      <c r="E102" s="48"/>
      <c r="I102" s="49"/>
      <c r="K102" s="48"/>
      <c r="L102" s="48"/>
      <c r="O102" s="48"/>
      <c r="P102" s="48"/>
      <c r="Q102" s="48"/>
      <c r="R102" s="48"/>
      <c r="S102" s="56"/>
    </row>
    <row r="103" spans="5:19" ht="15.75" customHeight="1" x14ac:dyDescent="0.25">
      <c r="E103" s="48"/>
      <c r="I103" s="49"/>
      <c r="K103" s="48"/>
      <c r="L103" s="48"/>
      <c r="O103" s="48"/>
      <c r="P103" s="48"/>
      <c r="Q103" s="48"/>
      <c r="R103" s="48"/>
      <c r="S103" s="56"/>
    </row>
    <row r="104" spans="5:19" ht="15.75" customHeight="1" x14ac:dyDescent="0.25">
      <c r="E104" s="48"/>
      <c r="I104" s="49"/>
      <c r="K104" s="48"/>
      <c r="L104" s="48"/>
      <c r="O104" s="48"/>
      <c r="P104" s="48"/>
      <c r="Q104" s="48"/>
      <c r="R104" s="48"/>
      <c r="S104" s="56"/>
    </row>
    <row r="105" spans="5:19" ht="15.75" customHeight="1" x14ac:dyDescent="0.25">
      <c r="E105" s="48"/>
      <c r="I105" s="49"/>
      <c r="K105" s="48"/>
      <c r="L105" s="48"/>
      <c r="O105" s="48"/>
      <c r="P105" s="48"/>
      <c r="Q105" s="48"/>
      <c r="R105" s="48"/>
      <c r="S105" s="56"/>
    </row>
    <row r="106" spans="5:19" ht="15.75" customHeight="1" x14ac:dyDescent="0.25">
      <c r="E106" s="48"/>
      <c r="I106" s="49"/>
      <c r="K106" s="48"/>
      <c r="L106" s="48"/>
      <c r="O106" s="48"/>
      <c r="P106" s="48"/>
      <c r="Q106" s="48"/>
      <c r="R106" s="48"/>
      <c r="S106" s="56"/>
    </row>
    <row r="107" spans="5:19" ht="15.75" customHeight="1" x14ac:dyDescent="0.25">
      <c r="E107" s="48"/>
      <c r="I107" s="49"/>
      <c r="K107" s="48"/>
      <c r="L107" s="48"/>
      <c r="O107" s="48"/>
      <c r="P107" s="48"/>
      <c r="Q107" s="48"/>
      <c r="R107" s="48"/>
      <c r="S107" s="56"/>
    </row>
    <row r="108" spans="5:19" ht="15.75" customHeight="1" x14ac:dyDescent="0.25">
      <c r="E108" s="48"/>
      <c r="I108" s="49"/>
      <c r="K108" s="48"/>
      <c r="L108" s="48"/>
      <c r="O108" s="48"/>
      <c r="P108" s="48"/>
      <c r="Q108" s="48"/>
      <c r="R108" s="48"/>
      <c r="S108" s="56"/>
    </row>
    <row r="109" spans="5:19" ht="15.75" customHeight="1" x14ac:dyDescent="0.25">
      <c r="E109" s="48"/>
      <c r="I109" s="49"/>
      <c r="K109" s="48"/>
      <c r="L109" s="48"/>
      <c r="O109" s="48"/>
      <c r="P109" s="48"/>
      <c r="Q109" s="48"/>
      <c r="R109" s="48"/>
      <c r="S109" s="56"/>
    </row>
    <row r="110" spans="5:19" ht="15.75" customHeight="1" x14ac:dyDescent="0.25">
      <c r="E110" s="48"/>
      <c r="I110" s="49"/>
      <c r="K110" s="48"/>
      <c r="L110" s="48"/>
      <c r="O110" s="48"/>
      <c r="P110" s="48"/>
      <c r="Q110" s="48"/>
      <c r="R110" s="48"/>
      <c r="S110" s="56"/>
    </row>
    <row r="111" spans="5:19" ht="15.75" customHeight="1" x14ac:dyDescent="0.25">
      <c r="E111" s="48"/>
      <c r="I111" s="49"/>
      <c r="K111" s="48"/>
      <c r="L111" s="48"/>
      <c r="O111" s="48"/>
      <c r="P111" s="48"/>
      <c r="Q111" s="48"/>
      <c r="R111" s="48"/>
      <c r="S111" s="56"/>
    </row>
    <row r="112" spans="5:19" ht="15.75" customHeight="1" x14ac:dyDescent="0.25">
      <c r="E112" s="48"/>
      <c r="I112" s="49"/>
      <c r="K112" s="48"/>
      <c r="L112" s="48"/>
      <c r="O112" s="48"/>
      <c r="P112" s="48"/>
      <c r="Q112" s="48"/>
      <c r="R112" s="48"/>
      <c r="S112" s="56"/>
    </row>
    <row r="113" spans="5:19" ht="15.75" customHeight="1" x14ac:dyDescent="0.25">
      <c r="E113" s="48"/>
      <c r="I113" s="49"/>
      <c r="K113" s="48"/>
      <c r="L113" s="48"/>
      <c r="O113" s="48"/>
      <c r="P113" s="48"/>
      <c r="Q113" s="48"/>
      <c r="R113" s="48"/>
      <c r="S113" s="56"/>
    </row>
    <row r="114" spans="5:19" ht="15.75" customHeight="1" x14ac:dyDescent="0.25">
      <c r="E114" s="48"/>
      <c r="I114" s="49"/>
      <c r="K114" s="48"/>
      <c r="L114" s="48"/>
      <c r="O114" s="48"/>
      <c r="P114" s="48"/>
      <c r="Q114" s="48"/>
      <c r="R114" s="48"/>
      <c r="S114" s="56"/>
    </row>
    <row r="115" spans="5:19" ht="15.75" customHeight="1" x14ac:dyDescent="0.25">
      <c r="E115" s="48"/>
      <c r="I115" s="49"/>
      <c r="K115" s="48"/>
      <c r="L115" s="48"/>
      <c r="O115" s="48"/>
      <c r="P115" s="48"/>
      <c r="Q115" s="48"/>
      <c r="R115" s="48"/>
      <c r="S115" s="56"/>
    </row>
    <row r="116" spans="5:19" ht="15.75" customHeight="1" x14ac:dyDescent="0.25">
      <c r="E116" s="48"/>
      <c r="I116" s="49"/>
      <c r="K116" s="48"/>
      <c r="L116" s="48"/>
      <c r="O116" s="48"/>
      <c r="P116" s="48"/>
      <c r="Q116" s="48"/>
      <c r="R116" s="48"/>
      <c r="S116" s="56"/>
    </row>
    <row r="117" spans="5:19" ht="15.75" customHeight="1" x14ac:dyDescent="0.25">
      <c r="E117" s="48"/>
      <c r="I117" s="49"/>
      <c r="K117" s="48"/>
      <c r="L117" s="48"/>
      <c r="O117" s="48"/>
      <c r="P117" s="48"/>
      <c r="Q117" s="48"/>
      <c r="R117" s="48"/>
      <c r="S117" s="56"/>
    </row>
    <row r="118" spans="5:19" ht="15.75" customHeight="1" x14ac:dyDescent="0.25">
      <c r="E118" s="48"/>
      <c r="I118" s="49"/>
      <c r="K118" s="48"/>
      <c r="L118" s="48"/>
      <c r="O118" s="48"/>
      <c r="P118" s="48"/>
      <c r="Q118" s="48"/>
      <c r="R118" s="48"/>
      <c r="S118" s="56"/>
    </row>
    <row r="119" spans="5:19" ht="15.75" customHeight="1" x14ac:dyDescent="0.25">
      <c r="E119" s="48"/>
      <c r="I119" s="49"/>
      <c r="K119" s="48"/>
      <c r="L119" s="48"/>
      <c r="O119" s="48"/>
      <c r="P119" s="48"/>
      <c r="Q119" s="48"/>
      <c r="R119" s="48"/>
      <c r="S119" s="56"/>
    </row>
    <row r="120" spans="5:19" ht="15.75" customHeight="1" x14ac:dyDescent="0.25">
      <c r="E120" s="48"/>
      <c r="I120" s="49"/>
      <c r="K120" s="48"/>
      <c r="L120" s="48"/>
      <c r="O120" s="48"/>
      <c r="P120" s="48"/>
      <c r="Q120" s="48"/>
      <c r="R120" s="48"/>
      <c r="S120" s="56"/>
    </row>
    <row r="121" spans="5:19" ht="15.75" customHeight="1" x14ac:dyDescent="0.25">
      <c r="E121" s="48"/>
      <c r="I121" s="49"/>
      <c r="K121" s="48"/>
      <c r="L121" s="48"/>
      <c r="O121" s="48"/>
      <c r="P121" s="48"/>
      <c r="Q121" s="48"/>
      <c r="R121" s="48"/>
      <c r="S121" s="56"/>
    </row>
    <row r="122" spans="5:19" ht="15.75" customHeight="1" x14ac:dyDescent="0.25">
      <c r="E122" s="48"/>
      <c r="I122" s="49"/>
      <c r="K122" s="48"/>
      <c r="L122" s="48"/>
      <c r="O122" s="48"/>
      <c r="P122" s="48"/>
      <c r="Q122" s="48"/>
      <c r="R122" s="48"/>
      <c r="S122" s="56"/>
    </row>
    <row r="123" spans="5:19" ht="15.75" customHeight="1" x14ac:dyDescent="0.25">
      <c r="E123" s="48"/>
      <c r="I123" s="49"/>
      <c r="K123" s="48"/>
      <c r="L123" s="48"/>
      <c r="O123" s="48"/>
      <c r="P123" s="48"/>
      <c r="Q123" s="48"/>
      <c r="R123" s="48"/>
      <c r="S123" s="56"/>
    </row>
    <row r="124" spans="5:19" ht="15.75" customHeight="1" x14ac:dyDescent="0.25">
      <c r="E124" s="48"/>
      <c r="I124" s="49"/>
      <c r="K124" s="48"/>
      <c r="L124" s="48"/>
      <c r="O124" s="48"/>
      <c r="P124" s="48"/>
      <c r="Q124" s="48"/>
      <c r="R124" s="48"/>
      <c r="S124" s="56"/>
    </row>
    <row r="125" spans="5:19" ht="15.75" customHeight="1" x14ac:dyDescent="0.25">
      <c r="E125" s="48"/>
      <c r="I125" s="49"/>
      <c r="K125" s="48"/>
      <c r="L125" s="48"/>
      <c r="O125" s="48"/>
      <c r="P125" s="48"/>
      <c r="Q125" s="48"/>
      <c r="R125" s="48"/>
      <c r="S125" s="56"/>
    </row>
    <row r="126" spans="5:19" ht="15.75" customHeight="1" x14ac:dyDescent="0.25">
      <c r="E126" s="48"/>
      <c r="I126" s="49"/>
      <c r="K126" s="48"/>
      <c r="L126" s="48"/>
      <c r="O126" s="48"/>
      <c r="P126" s="48"/>
      <c r="Q126" s="48"/>
      <c r="R126" s="48"/>
      <c r="S126" s="56"/>
    </row>
    <row r="127" spans="5:19" ht="15.75" customHeight="1" x14ac:dyDescent="0.25">
      <c r="E127" s="48"/>
      <c r="I127" s="49"/>
      <c r="K127" s="48"/>
      <c r="L127" s="48"/>
      <c r="O127" s="48"/>
      <c r="P127" s="48"/>
      <c r="Q127" s="48"/>
      <c r="R127" s="48"/>
      <c r="S127" s="56"/>
    </row>
    <row r="128" spans="5:19" ht="15.75" customHeight="1" x14ac:dyDescent="0.25">
      <c r="E128" s="48"/>
      <c r="I128" s="49"/>
      <c r="K128" s="48"/>
      <c r="L128" s="48"/>
      <c r="O128" s="48"/>
      <c r="P128" s="48"/>
      <c r="Q128" s="48"/>
      <c r="R128" s="48"/>
      <c r="S128" s="56"/>
    </row>
    <row r="129" spans="5:19" ht="15.75" customHeight="1" x14ac:dyDescent="0.25">
      <c r="E129" s="48"/>
      <c r="I129" s="49"/>
      <c r="K129" s="48"/>
      <c r="L129" s="48"/>
      <c r="O129" s="48"/>
      <c r="P129" s="48"/>
      <c r="Q129" s="48"/>
      <c r="R129" s="48"/>
      <c r="S129" s="56"/>
    </row>
    <row r="130" spans="5:19" ht="15.75" customHeight="1" x14ac:dyDescent="0.25">
      <c r="E130" s="48"/>
      <c r="I130" s="49"/>
      <c r="K130" s="48"/>
      <c r="L130" s="48"/>
      <c r="O130" s="48"/>
      <c r="P130" s="48"/>
      <c r="Q130" s="48"/>
      <c r="R130" s="48"/>
      <c r="S130" s="56"/>
    </row>
    <row r="131" spans="5:19" ht="15.75" customHeight="1" x14ac:dyDescent="0.25">
      <c r="E131" s="48"/>
      <c r="I131" s="49"/>
      <c r="K131" s="48"/>
      <c r="L131" s="48"/>
      <c r="O131" s="48"/>
      <c r="P131" s="48"/>
      <c r="Q131" s="48"/>
      <c r="R131" s="48"/>
      <c r="S131" s="56"/>
    </row>
    <row r="132" spans="5:19" ht="15.75" customHeight="1" x14ac:dyDescent="0.25">
      <c r="E132" s="48"/>
      <c r="I132" s="49"/>
      <c r="K132" s="48"/>
      <c r="L132" s="48"/>
      <c r="O132" s="48"/>
      <c r="P132" s="48"/>
      <c r="Q132" s="48"/>
      <c r="R132" s="48"/>
      <c r="S132" s="56"/>
    </row>
    <row r="133" spans="5:19" ht="15.75" customHeight="1" x14ac:dyDescent="0.25">
      <c r="E133" s="48"/>
      <c r="I133" s="49"/>
      <c r="K133" s="48"/>
      <c r="L133" s="48"/>
      <c r="O133" s="48"/>
      <c r="P133" s="48"/>
      <c r="Q133" s="48"/>
      <c r="R133" s="48"/>
      <c r="S133" s="56"/>
    </row>
    <row r="134" spans="5:19" ht="15.75" customHeight="1" x14ac:dyDescent="0.25">
      <c r="E134" s="48"/>
      <c r="I134" s="49"/>
      <c r="K134" s="48"/>
      <c r="L134" s="48"/>
      <c r="O134" s="48"/>
      <c r="P134" s="48"/>
      <c r="Q134" s="48"/>
      <c r="R134" s="48"/>
      <c r="S134" s="56"/>
    </row>
    <row r="135" spans="5:19" ht="15.75" customHeight="1" x14ac:dyDescent="0.25">
      <c r="E135" s="48"/>
      <c r="I135" s="49"/>
      <c r="K135" s="48"/>
      <c r="L135" s="48"/>
      <c r="O135" s="48"/>
      <c r="P135" s="48"/>
      <c r="Q135" s="48"/>
      <c r="R135" s="48"/>
      <c r="S135" s="56"/>
    </row>
    <row r="136" spans="5:19" ht="15.75" customHeight="1" x14ac:dyDescent="0.25">
      <c r="E136" s="48"/>
      <c r="I136" s="49"/>
      <c r="K136" s="48"/>
      <c r="L136" s="48"/>
      <c r="O136" s="48"/>
      <c r="P136" s="48"/>
      <c r="Q136" s="48"/>
      <c r="R136" s="48"/>
      <c r="S136" s="56"/>
    </row>
    <row r="137" spans="5:19" ht="15.75" customHeight="1" x14ac:dyDescent="0.25">
      <c r="E137" s="48"/>
      <c r="I137" s="49"/>
      <c r="K137" s="48"/>
      <c r="L137" s="48"/>
      <c r="O137" s="48"/>
      <c r="P137" s="48"/>
      <c r="Q137" s="48"/>
      <c r="R137" s="48"/>
      <c r="S137" s="56"/>
    </row>
    <row r="138" spans="5:19" ht="15.75" customHeight="1" x14ac:dyDescent="0.25">
      <c r="E138" s="48"/>
      <c r="I138" s="49"/>
      <c r="K138" s="48"/>
      <c r="L138" s="48"/>
      <c r="O138" s="48"/>
      <c r="P138" s="48"/>
      <c r="Q138" s="48"/>
      <c r="R138" s="48"/>
      <c r="S138" s="56"/>
    </row>
    <row r="139" spans="5:19" ht="15.75" customHeight="1" x14ac:dyDescent="0.25">
      <c r="E139" s="48"/>
      <c r="I139" s="49"/>
      <c r="K139" s="48"/>
      <c r="L139" s="48"/>
      <c r="O139" s="48"/>
      <c r="P139" s="48"/>
      <c r="Q139" s="48"/>
      <c r="R139" s="48"/>
      <c r="S139" s="56"/>
    </row>
    <row r="140" spans="5:19" ht="15.75" customHeight="1" x14ac:dyDescent="0.25">
      <c r="E140" s="48"/>
      <c r="I140" s="49"/>
      <c r="K140" s="48"/>
      <c r="L140" s="48"/>
      <c r="O140" s="48"/>
      <c r="P140" s="48"/>
      <c r="Q140" s="48"/>
      <c r="R140" s="48"/>
      <c r="S140" s="56"/>
    </row>
    <row r="141" spans="5:19" ht="15.75" customHeight="1" x14ac:dyDescent="0.25">
      <c r="E141" s="48"/>
      <c r="I141" s="49"/>
      <c r="K141" s="48"/>
      <c r="L141" s="48"/>
      <c r="O141" s="48"/>
      <c r="P141" s="48"/>
      <c r="Q141" s="48"/>
      <c r="R141" s="48"/>
      <c r="S141" s="56"/>
    </row>
    <row r="142" spans="5:19" ht="15.75" customHeight="1" x14ac:dyDescent="0.25">
      <c r="E142" s="48"/>
      <c r="I142" s="49"/>
      <c r="K142" s="48"/>
      <c r="L142" s="48"/>
      <c r="O142" s="48"/>
      <c r="P142" s="48"/>
      <c r="Q142" s="48"/>
      <c r="R142" s="48"/>
      <c r="S142" s="56"/>
    </row>
    <row r="143" spans="5:19" ht="15.75" customHeight="1" x14ac:dyDescent="0.25">
      <c r="E143" s="48"/>
      <c r="I143" s="49"/>
      <c r="K143" s="48"/>
      <c r="L143" s="48"/>
      <c r="O143" s="48"/>
      <c r="P143" s="48"/>
      <c r="Q143" s="48"/>
      <c r="R143" s="48"/>
      <c r="S143" s="56"/>
    </row>
    <row r="144" spans="5:19" ht="15.75" customHeight="1" x14ac:dyDescent="0.25">
      <c r="E144" s="48"/>
      <c r="I144" s="49"/>
      <c r="K144" s="48"/>
      <c r="L144" s="48"/>
      <c r="O144" s="48"/>
      <c r="P144" s="48"/>
      <c r="Q144" s="48"/>
      <c r="R144" s="48"/>
      <c r="S144" s="56"/>
    </row>
    <row r="145" spans="5:19" ht="15.75" customHeight="1" x14ac:dyDescent="0.25">
      <c r="E145" s="48"/>
      <c r="I145" s="49"/>
      <c r="K145" s="48"/>
      <c r="L145" s="48"/>
      <c r="O145" s="48"/>
      <c r="P145" s="48"/>
      <c r="Q145" s="48"/>
      <c r="R145" s="48"/>
      <c r="S145" s="56"/>
    </row>
    <row r="146" spans="5:19" ht="15.75" customHeight="1" x14ac:dyDescent="0.25">
      <c r="E146" s="48"/>
      <c r="I146" s="49"/>
      <c r="K146" s="48"/>
      <c r="L146" s="48"/>
      <c r="O146" s="48"/>
      <c r="P146" s="48"/>
      <c r="Q146" s="48"/>
      <c r="R146" s="48"/>
      <c r="S146" s="56"/>
    </row>
    <row r="147" spans="5:19" ht="15.75" customHeight="1" x14ac:dyDescent="0.25">
      <c r="E147" s="48"/>
      <c r="I147" s="49"/>
      <c r="K147" s="48"/>
      <c r="L147" s="48"/>
      <c r="O147" s="48"/>
      <c r="P147" s="48"/>
      <c r="Q147" s="48"/>
      <c r="R147" s="48"/>
      <c r="S147" s="56"/>
    </row>
    <row r="148" spans="5:19" ht="15.75" customHeight="1" x14ac:dyDescent="0.25">
      <c r="E148" s="48"/>
      <c r="I148" s="49"/>
      <c r="K148" s="48"/>
      <c r="L148" s="48"/>
      <c r="O148" s="48"/>
      <c r="P148" s="48"/>
      <c r="Q148" s="48"/>
      <c r="R148" s="48"/>
      <c r="S148" s="56"/>
    </row>
    <row r="149" spans="5:19" ht="15.75" customHeight="1" x14ac:dyDescent="0.25">
      <c r="E149" s="48"/>
      <c r="I149" s="49"/>
      <c r="K149" s="48"/>
      <c r="L149" s="48"/>
      <c r="O149" s="48"/>
      <c r="P149" s="48"/>
      <c r="Q149" s="48"/>
      <c r="R149" s="48"/>
      <c r="S149" s="56"/>
    </row>
    <row r="150" spans="5:19" ht="15.75" customHeight="1" x14ac:dyDescent="0.25">
      <c r="E150" s="48"/>
      <c r="I150" s="49"/>
      <c r="K150" s="48"/>
      <c r="L150" s="48"/>
      <c r="O150" s="48"/>
      <c r="P150" s="48"/>
      <c r="Q150" s="48"/>
      <c r="R150" s="48"/>
      <c r="S150" s="56"/>
    </row>
    <row r="151" spans="5:19" ht="15.75" customHeight="1" x14ac:dyDescent="0.25">
      <c r="E151" s="48"/>
      <c r="I151" s="49"/>
      <c r="K151" s="48"/>
      <c r="L151" s="48"/>
      <c r="O151" s="48"/>
      <c r="P151" s="48"/>
      <c r="Q151" s="48"/>
      <c r="R151" s="48"/>
      <c r="S151" s="56"/>
    </row>
    <row r="152" spans="5:19" ht="15.75" customHeight="1" x14ac:dyDescent="0.25">
      <c r="E152" s="48"/>
      <c r="I152" s="49"/>
      <c r="K152" s="48"/>
      <c r="L152" s="48"/>
      <c r="O152" s="48"/>
      <c r="P152" s="48"/>
      <c r="Q152" s="48"/>
      <c r="R152" s="48"/>
      <c r="S152" s="56"/>
    </row>
    <row r="153" spans="5:19" ht="15.75" customHeight="1" x14ac:dyDescent="0.25">
      <c r="E153" s="48"/>
      <c r="I153" s="49"/>
      <c r="K153" s="48"/>
      <c r="L153" s="48"/>
      <c r="O153" s="48"/>
      <c r="P153" s="48"/>
      <c r="Q153" s="48"/>
      <c r="R153" s="48"/>
      <c r="S153" s="56"/>
    </row>
    <row r="154" spans="5:19" ht="15.75" customHeight="1" x14ac:dyDescent="0.25">
      <c r="E154" s="48"/>
      <c r="I154" s="49"/>
      <c r="K154" s="48"/>
      <c r="L154" s="48"/>
      <c r="O154" s="48"/>
      <c r="P154" s="48"/>
      <c r="Q154" s="48"/>
      <c r="R154" s="48"/>
      <c r="S154" s="56"/>
    </row>
    <row r="155" spans="5:19" ht="15.75" customHeight="1" x14ac:dyDescent="0.25">
      <c r="E155" s="48"/>
      <c r="I155" s="49"/>
      <c r="K155" s="48"/>
      <c r="L155" s="48"/>
      <c r="O155" s="48"/>
      <c r="P155" s="48"/>
      <c r="Q155" s="48"/>
      <c r="R155" s="48"/>
      <c r="S155" s="56"/>
    </row>
    <row r="156" spans="5:19" ht="15.75" customHeight="1" x14ac:dyDescent="0.25">
      <c r="E156" s="48"/>
      <c r="I156" s="49"/>
      <c r="K156" s="48"/>
      <c r="L156" s="48"/>
      <c r="O156" s="48"/>
      <c r="P156" s="48"/>
      <c r="Q156" s="48"/>
      <c r="R156" s="48"/>
      <c r="S156" s="56"/>
    </row>
    <row r="157" spans="5:19" ht="15.75" customHeight="1" x14ac:dyDescent="0.25">
      <c r="E157" s="48"/>
      <c r="I157" s="49"/>
      <c r="K157" s="48"/>
      <c r="L157" s="48"/>
      <c r="O157" s="48"/>
      <c r="P157" s="48"/>
      <c r="Q157" s="48"/>
      <c r="R157" s="48"/>
      <c r="S157" s="56"/>
    </row>
    <row r="158" spans="5:19" ht="15.75" customHeight="1" x14ac:dyDescent="0.25">
      <c r="E158" s="48"/>
      <c r="I158" s="49"/>
      <c r="K158" s="48"/>
      <c r="L158" s="48"/>
      <c r="O158" s="48"/>
      <c r="P158" s="48"/>
      <c r="Q158" s="48"/>
      <c r="R158" s="48"/>
      <c r="S158" s="56"/>
    </row>
    <row r="159" spans="5:19" ht="15.75" customHeight="1" x14ac:dyDescent="0.25">
      <c r="E159" s="48"/>
      <c r="I159" s="49"/>
      <c r="K159" s="48"/>
      <c r="L159" s="48"/>
      <c r="O159" s="48"/>
      <c r="P159" s="48"/>
      <c r="Q159" s="48"/>
      <c r="R159" s="48"/>
      <c r="S159" s="56"/>
    </row>
    <row r="160" spans="5:19" ht="15.75" customHeight="1" x14ac:dyDescent="0.25">
      <c r="E160" s="48"/>
      <c r="I160" s="49"/>
      <c r="K160" s="48"/>
      <c r="L160" s="48"/>
      <c r="O160" s="48"/>
      <c r="P160" s="48"/>
      <c r="Q160" s="48"/>
      <c r="R160" s="48"/>
      <c r="S160" s="56"/>
    </row>
    <row r="161" spans="5:19" ht="15.75" customHeight="1" x14ac:dyDescent="0.25">
      <c r="E161" s="48"/>
      <c r="I161" s="49"/>
      <c r="K161" s="48"/>
      <c r="L161" s="48"/>
      <c r="O161" s="48"/>
      <c r="P161" s="48"/>
      <c r="Q161" s="48"/>
      <c r="R161" s="48"/>
      <c r="S161" s="56"/>
    </row>
    <row r="162" spans="5:19" ht="15.75" customHeight="1" x14ac:dyDescent="0.25">
      <c r="E162" s="48"/>
      <c r="I162" s="49"/>
      <c r="K162" s="48"/>
      <c r="L162" s="48"/>
      <c r="O162" s="48"/>
      <c r="P162" s="48"/>
      <c r="Q162" s="48"/>
      <c r="R162" s="48"/>
      <c r="S162" s="56"/>
    </row>
    <row r="163" spans="5:19" ht="15.75" customHeight="1" x14ac:dyDescent="0.25">
      <c r="E163" s="48"/>
      <c r="I163" s="49"/>
      <c r="K163" s="48"/>
      <c r="L163" s="48"/>
      <c r="O163" s="48"/>
      <c r="P163" s="48"/>
      <c r="Q163" s="48"/>
      <c r="R163" s="48"/>
      <c r="S163" s="56"/>
    </row>
    <row r="164" spans="5:19" ht="15.75" customHeight="1" x14ac:dyDescent="0.25">
      <c r="E164" s="48"/>
      <c r="I164" s="49"/>
      <c r="K164" s="48"/>
      <c r="L164" s="48"/>
      <c r="O164" s="48"/>
      <c r="P164" s="48"/>
      <c r="Q164" s="48"/>
      <c r="R164" s="48"/>
      <c r="S164" s="56"/>
    </row>
    <row r="165" spans="5:19" ht="15.75" customHeight="1" x14ac:dyDescent="0.25">
      <c r="E165" s="48"/>
      <c r="I165" s="49"/>
      <c r="K165" s="48"/>
      <c r="L165" s="48"/>
      <c r="O165" s="48"/>
      <c r="P165" s="48"/>
      <c r="Q165" s="48"/>
      <c r="R165" s="48"/>
      <c r="S165" s="56"/>
    </row>
    <row r="166" spans="5:19" ht="15.75" customHeight="1" x14ac:dyDescent="0.25">
      <c r="E166" s="48"/>
      <c r="I166" s="49"/>
      <c r="K166" s="48"/>
      <c r="L166" s="48"/>
      <c r="O166" s="48"/>
      <c r="P166" s="48"/>
      <c r="Q166" s="48"/>
      <c r="R166" s="48"/>
      <c r="S166" s="56"/>
    </row>
    <row r="167" spans="5:19" ht="15.75" customHeight="1" x14ac:dyDescent="0.25">
      <c r="E167" s="48"/>
      <c r="I167" s="49"/>
      <c r="K167" s="48"/>
      <c r="L167" s="48"/>
      <c r="O167" s="48"/>
      <c r="P167" s="48"/>
      <c r="Q167" s="48"/>
      <c r="R167" s="48"/>
      <c r="S167" s="56"/>
    </row>
    <row r="168" spans="5:19" ht="15.75" customHeight="1" x14ac:dyDescent="0.25">
      <c r="E168" s="48"/>
      <c r="I168" s="49"/>
      <c r="K168" s="48"/>
      <c r="L168" s="48"/>
      <c r="O168" s="48"/>
      <c r="P168" s="48"/>
      <c r="Q168" s="48"/>
      <c r="R168" s="48"/>
      <c r="S168" s="56"/>
    </row>
    <row r="169" spans="5:19" ht="15.75" customHeight="1" x14ac:dyDescent="0.25">
      <c r="E169" s="48"/>
      <c r="I169" s="49"/>
      <c r="K169" s="48"/>
      <c r="L169" s="48"/>
      <c r="O169" s="48"/>
      <c r="P169" s="48"/>
      <c r="Q169" s="48"/>
      <c r="R169" s="48"/>
      <c r="S169" s="56"/>
    </row>
    <row r="170" spans="5:19" ht="15.75" customHeight="1" x14ac:dyDescent="0.25">
      <c r="E170" s="48"/>
      <c r="I170" s="49"/>
      <c r="K170" s="48"/>
      <c r="L170" s="48"/>
      <c r="O170" s="48"/>
      <c r="P170" s="48"/>
      <c r="Q170" s="48"/>
      <c r="R170" s="48"/>
      <c r="S170" s="56"/>
    </row>
    <row r="171" spans="5:19" ht="15.75" customHeight="1" x14ac:dyDescent="0.25">
      <c r="E171" s="48"/>
      <c r="I171" s="49"/>
      <c r="K171" s="48"/>
      <c r="L171" s="48"/>
      <c r="O171" s="48"/>
      <c r="P171" s="48"/>
      <c r="Q171" s="48"/>
      <c r="R171" s="48"/>
      <c r="S171" s="56"/>
    </row>
    <row r="172" spans="5:19" ht="15.75" customHeight="1" x14ac:dyDescent="0.25">
      <c r="E172" s="48"/>
      <c r="I172" s="49"/>
      <c r="K172" s="48"/>
      <c r="L172" s="48"/>
      <c r="O172" s="48"/>
      <c r="P172" s="48"/>
      <c r="Q172" s="48"/>
      <c r="R172" s="48"/>
      <c r="S172" s="56"/>
    </row>
    <row r="173" spans="5:19" ht="15.75" customHeight="1" x14ac:dyDescent="0.25">
      <c r="E173" s="48"/>
      <c r="I173" s="49"/>
      <c r="K173" s="48"/>
      <c r="L173" s="48"/>
      <c r="O173" s="48"/>
      <c r="P173" s="48"/>
      <c r="Q173" s="48"/>
      <c r="R173" s="48"/>
      <c r="S173" s="56"/>
    </row>
    <row r="174" spans="5:19" ht="15.75" customHeight="1" x14ac:dyDescent="0.25">
      <c r="E174" s="48"/>
      <c r="I174" s="49"/>
      <c r="K174" s="48"/>
      <c r="L174" s="48"/>
      <c r="O174" s="48"/>
      <c r="P174" s="48"/>
      <c r="Q174" s="48"/>
      <c r="R174" s="48"/>
      <c r="S174" s="56"/>
    </row>
    <row r="175" spans="5:19" ht="15.75" customHeight="1" x14ac:dyDescent="0.25">
      <c r="E175" s="48"/>
      <c r="I175" s="49"/>
      <c r="K175" s="48"/>
      <c r="L175" s="48"/>
      <c r="O175" s="48"/>
      <c r="P175" s="48"/>
      <c r="Q175" s="48"/>
      <c r="R175" s="48"/>
      <c r="S175" s="56"/>
    </row>
    <row r="176" spans="5:19" ht="15.75" customHeight="1" x14ac:dyDescent="0.25">
      <c r="E176" s="48"/>
      <c r="I176" s="49"/>
      <c r="K176" s="48"/>
      <c r="L176" s="48"/>
      <c r="O176" s="48"/>
      <c r="P176" s="48"/>
      <c r="Q176" s="48"/>
      <c r="R176" s="48"/>
      <c r="S176" s="56"/>
    </row>
    <row r="177" spans="5:19" ht="15.75" customHeight="1" x14ac:dyDescent="0.25">
      <c r="E177" s="48"/>
      <c r="I177" s="49"/>
      <c r="K177" s="48"/>
      <c r="L177" s="48"/>
      <c r="O177" s="48"/>
      <c r="P177" s="48"/>
      <c r="Q177" s="48"/>
      <c r="R177" s="48"/>
      <c r="S177" s="56"/>
    </row>
    <row r="178" spans="5:19" ht="15.75" customHeight="1" x14ac:dyDescent="0.25">
      <c r="E178" s="48"/>
      <c r="I178" s="49"/>
      <c r="K178" s="48"/>
      <c r="L178" s="48"/>
      <c r="O178" s="48"/>
      <c r="P178" s="48"/>
      <c r="Q178" s="48"/>
      <c r="R178" s="48"/>
      <c r="S178" s="56"/>
    </row>
    <row r="179" spans="5:19" ht="15.75" customHeight="1" x14ac:dyDescent="0.25">
      <c r="E179" s="48"/>
      <c r="I179" s="49"/>
      <c r="K179" s="48"/>
      <c r="L179" s="48"/>
      <c r="O179" s="48"/>
      <c r="P179" s="48"/>
      <c r="Q179" s="48"/>
      <c r="R179" s="48"/>
      <c r="S179" s="56"/>
    </row>
    <row r="180" spans="5:19" ht="15.75" customHeight="1" x14ac:dyDescent="0.25">
      <c r="E180" s="48"/>
      <c r="I180" s="49"/>
      <c r="K180" s="48"/>
      <c r="L180" s="48"/>
      <c r="O180" s="48"/>
      <c r="P180" s="48"/>
      <c r="Q180" s="48"/>
      <c r="R180" s="48"/>
      <c r="S180" s="56"/>
    </row>
    <row r="181" spans="5:19" ht="15.75" customHeight="1" x14ac:dyDescent="0.25">
      <c r="E181" s="48"/>
      <c r="I181" s="49"/>
      <c r="K181" s="48"/>
      <c r="L181" s="48"/>
      <c r="O181" s="48"/>
      <c r="P181" s="48"/>
      <c r="Q181" s="48"/>
      <c r="R181" s="48"/>
      <c r="S181" s="56"/>
    </row>
    <row r="182" spans="5:19" ht="15.75" customHeight="1" x14ac:dyDescent="0.25">
      <c r="E182" s="48"/>
      <c r="I182" s="49"/>
      <c r="K182" s="48"/>
      <c r="L182" s="48"/>
      <c r="O182" s="48"/>
      <c r="P182" s="48"/>
      <c r="Q182" s="48"/>
      <c r="R182" s="48"/>
      <c r="S182" s="56"/>
    </row>
    <row r="183" spans="5:19" ht="15.75" customHeight="1" x14ac:dyDescent="0.25">
      <c r="E183" s="48"/>
      <c r="I183" s="49"/>
      <c r="K183" s="48"/>
      <c r="L183" s="48"/>
      <c r="O183" s="48"/>
      <c r="P183" s="48"/>
      <c r="Q183" s="48"/>
      <c r="R183" s="48"/>
      <c r="S183" s="56"/>
    </row>
    <row r="184" spans="5:19" ht="15.75" customHeight="1" x14ac:dyDescent="0.25">
      <c r="E184" s="48"/>
      <c r="I184" s="49"/>
      <c r="K184" s="48"/>
      <c r="L184" s="48"/>
      <c r="O184" s="48"/>
      <c r="P184" s="48"/>
      <c r="Q184" s="48"/>
      <c r="R184" s="48"/>
      <c r="S184" s="56"/>
    </row>
    <row r="185" spans="5:19" ht="15.75" customHeight="1" x14ac:dyDescent="0.25">
      <c r="E185" s="48"/>
      <c r="I185" s="49"/>
      <c r="K185" s="48"/>
      <c r="L185" s="48"/>
      <c r="O185" s="48"/>
      <c r="P185" s="48"/>
      <c r="Q185" s="48"/>
      <c r="R185" s="48"/>
      <c r="S185" s="56"/>
    </row>
    <row r="186" spans="5:19" ht="15.75" customHeight="1" x14ac:dyDescent="0.25">
      <c r="E186" s="48"/>
      <c r="I186" s="49"/>
      <c r="K186" s="48"/>
      <c r="L186" s="48"/>
      <c r="O186" s="48"/>
      <c r="P186" s="48"/>
      <c r="Q186" s="48"/>
      <c r="R186" s="48"/>
      <c r="S186" s="56"/>
    </row>
    <row r="187" spans="5:19" ht="15.75" customHeight="1" x14ac:dyDescent="0.25">
      <c r="E187" s="48"/>
      <c r="I187" s="49"/>
      <c r="K187" s="48"/>
      <c r="L187" s="48"/>
      <c r="O187" s="48"/>
      <c r="P187" s="48"/>
      <c r="Q187" s="48"/>
      <c r="R187" s="48"/>
      <c r="S187" s="56"/>
    </row>
    <row r="188" spans="5:19" ht="15.75" customHeight="1" x14ac:dyDescent="0.25">
      <c r="E188" s="48"/>
      <c r="I188" s="49"/>
      <c r="K188" s="48"/>
      <c r="L188" s="48"/>
      <c r="O188" s="48"/>
      <c r="P188" s="48"/>
      <c r="Q188" s="48"/>
      <c r="R188" s="48"/>
      <c r="S188" s="56"/>
    </row>
    <row r="189" spans="5:19" ht="15.75" customHeight="1" x14ac:dyDescent="0.25">
      <c r="E189" s="48"/>
      <c r="I189" s="49"/>
      <c r="K189" s="48"/>
      <c r="L189" s="48"/>
      <c r="O189" s="48"/>
      <c r="P189" s="48"/>
      <c r="Q189" s="48"/>
      <c r="R189" s="48"/>
      <c r="S189" s="56"/>
    </row>
    <row r="190" spans="5:19" ht="15.75" customHeight="1" x14ac:dyDescent="0.25">
      <c r="E190" s="48"/>
      <c r="I190" s="49"/>
      <c r="K190" s="48"/>
      <c r="L190" s="48"/>
      <c r="O190" s="48"/>
      <c r="P190" s="48"/>
      <c r="Q190" s="48"/>
      <c r="R190" s="48"/>
      <c r="S190" s="56"/>
    </row>
    <row r="191" spans="5:19" ht="15.75" customHeight="1" x14ac:dyDescent="0.25">
      <c r="E191" s="48"/>
      <c r="I191" s="49"/>
      <c r="K191" s="48"/>
      <c r="L191" s="48"/>
      <c r="O191" s="48"/>
      <c r="P191" s="48"/>
      <c r="Q191" s="48"/>
      <c r="R191" s="48"/>
      <c r="S191" s="56"/>
    </row>
    <row r="192" spans="5:19" ht="15.75" customHeight="1" x14ac:dyDescent="0.25">
      <c r="E192" s="48"/>
      <c r="I192" s="49"/>
      <c r="K192" s="48"/>
      <c r="L192" s="48"/>
      <c r="O192" s="48"/>
      <c r="P192" s="48"/>
      <c r="Q192" s="48"/>
      <c r="R192" s="48"/>
      <c r="S192" s="56"/>
    </row>
    <row r="193" spans="5:19" ht="15.75" customHeight="1" x14ac:dyDescent="0.25">
      <c r="E193" s="48"/>
      <c r="I193" s="49"/>
      <c r="K193" s="48"/>
      <c r="L193" s="48"/>
      <c r="O193" s="48"/>
      <c r="P193" s="48"/>
      <c r="Q193" s="48"/>
      <c r="R193" s="48"/>
      <c r="S193" s="56"/>
    </row>
    <row r="194" spans="5:19" ht="15.75" customHeight="1" x14ac:dyDescent="0.25">
      <c r="E194" s="48"/>
      <c r="I194" s="49"/>
      <c r="K194" s="48"/>
      <c r="L194" s="48"/>
      <c r="O194" s="48"/>
      <c r="P194" s="48"/>
      <c r="Q194" s="48"/>
      <c r="R194" s="48"/>
      <c r="S194" s="56"/>
    </row>
    <row r="195" spans="5:19" ht="15.75" customHeight="1" x14ac:dyDescent="0.25">
      <c r="E195" s="48"/>
      <c r="I195" s="49"/>
      <c r="K195" s="48"/>
      <c r="L195" s="48"/>
      <c r="O195" s="48"/>
      <c r="P195" s="48"/>
      <c r="Q195" s="48"/>
      <c r="R195" s="48"/>
      <c r="S195" s="56"/>
    </row>
    <row r="196" spans="5:19" ht="15.75" customHeight="1" x14ac:dyDescent="0.25">
      <c r="E196" s="48"/>
      <c r="I196" s="49"/>
      <c r="K196" s="48"/>
      <c r="L196" s="48"/>
      <c r="O196" s="48"/>
      <c r="P196" s="48"/>
      <c r="Q196" s="48"/>
      <c r="R196" s="48"/>
      <c r="S196" s="56"/>
    </row>
    <row r="197" spans="5:19" ht="15.75" customHeight="1" x14ac:dyDescent="0.25">
      <c r="E197" s="48"/>
      <c r="I197" s="49"/>
      <c r="K197" s="48"/>
      <c r="L197" s="48"/>
      <c r="O197" s="48"/>
      <c r="P197" s="48"/>
      <c r="Q197" s="48"/>
      <c r="R197" s="48"/>
      <c r="S197" s="56"/>
    </row>
    <row r="198" spans="5:19" ht="15.75" customHeight="1" x14ac:dyDescent="0.25">
      <c r="E198" s="48"/>
      <c r="I198" s="49"/>
      <c r="K198" s="48"/>
      <c r="L198" s="48"/>
      <c r="O198" s="48"/>
      <c r="P198" s="48"/>
      <c r="Q198" s="48"/>
      <c r="R198" s="48"/>
      <c r="S198" s="56"/>
    </row>
    <row r="199" spans="5:19" ht="15.75" customHeight="1" x14ac:dyDescent="0.25">
      <c r="E199" s="48"/>
      <c r="I199" s="49"/>
      <c r="K199" s="48"/>
      <c r="L199" s="48"/>
      <c r="O199" s="48"/>
      <c r="P199" s="48"/>
      <c r="Q199" s="48"/>
      <c r="R199" s="48"/>
      <c r="S199" s="56"/>
    </row>
    <row r="200" spans="5:19" ht="15.75" customHeight="1" x14ac:dyDescent="0.25">
      <c r="E200" s="48"/>
      <c r="I200" s="49"/>
      <c r="K200" s="48"/>
      <c r="L200" s="48"/>
      <c r="O200" s="48"/>
      <c r="P200" s="48"/>
      <c r="Q200" s="48"/>
      <c r="R200" s="48"/>
      <c r="S200" s="56"/>
    </row>
    <row r="201" spans="5:19" ht="15.75" customHeight="1" x14ac:dyDescent="0.25">
      <c r="E201" s="48"/>
      <c r="I201" s="49"/>
      <c r="K201" s="48"/>
      <c r="L201" s="48"/>
      <c r="O201" s="48"/>
      <c r="P201" s="48"/>
      <c r="Q201" s="48"/>
      <c r="R201" s="48"/>
      <c r="S201" s="56"/>
    </row>
    <row r="202" spans="5:19" ht="15.75" customHeight="1" x14ac:dyDescent="0.25">
      <c r="E202" s="48"/>
      <c r="I202" s="49"/>
      <c r="K202" s="48"/>
      <c r="L202" s="48"/>
      <c r="O202" s="48"/>
      <c r="P202" s="48"/>
      <c r="Q202" s="48"/>
      <c r="R202" s="48"/>
      <c r="S202" s="56"/>
    </row>
    <row r="203" spans="5:19" ht="15.75" customHeight="1" x14ac:dyDescent="0.25">
      <c r="E203" s="48"/>
      <c r="I203" s="49"/>
      <c r="K203" s="48"/>
      <c r="L203" s="48"/>
      <c r="O203" s="48"/>
      <c r="P203" s="48"/>
      <c r="Q203" s="48"/>
      <c r="R203" s="48"/>
      <c r="S203" s="56"/>
    </row>
    <row r="204" spans="5:19" ht="15.75" customHeight="1" x14ac:dyDescent="0.25">
      <c r="E204" s="48"/>
      <c r="I204" s="49"/>
      <c r="K204" s="48"/>
      <c r="L204" s="48"/>
      <c r="O204" s="48"/>
      <c r="P204" s="48"/>
      <c r="Q204" s="48"/>
      <c r="R204" s="48"/>
      <c r="S204" s="56"/>
    </row>
    <row r="205" spans="5:19" ht="15.75" customHeight="1" x14ac:dyDescent="0.25">
      <c r="E205" s="48"/>
      <c r="I205" s="49"/>
      <c r="K205" s="48"/>
      <c r="L205" s="48"/>
      <c r="O205" s="48"/>
      <c r="P205" s="48"/>
      <c r="Q205" s="48"/>
      <c r="R205" s="48"/>
      <c r="S205" s="56"/>
    </row>
    <row r="206" spans="5:19" ht="15.75" customHeight="1" x14ac:dyDescent="0.25">
      <c r="E206" s="48"/>
      <c r="I206" s="49"/>
      <c r="K206" s="48"/>
      <c r="L206" s="48"/>
      <c r="O206" s="48"/>
      <c r="P206" s="48"/>
      <c r="Q206" s="48"/>
      <c r="R206" s="48"/>
      <c r="S206" s="56"/>
    </row>
    <row r="207" spans="5:19" ht="15.75" customHeight="1" x14ac:dyDescent="0.25">
      <c r="E207" s="48"/>
      <c r="I207" s="49"/>
      <c r="K207" s="48"/>
      <c r="L207" s="48"/>
      <c r="O207" s="48"/>
      <c r="P207" s="48"/>
      <c r="Q207" s="48"/>
      <c r="R207" s="48"/>
      <c r="S207" s="56"/>
    </row>
    <row r="208" spans="5:19" ht="15.75" customHeight="1" x14ac:dyDescent="0.25">
      <c r="E208" s="48"/>
      <c r="I208" s="49"/>
      <c r="K208" s="48"/>
      <c r="L208" s="48"/>
      <c r="O208" s="48"/>
      <c r="P208" s="48"/>
      <c r="Q208" s="48"/>
      <c r="R208" s="48"/>
      <c r="S208" s="56"/>
    </row>
    <row r="209" spans="5:19" ht="15.75" customHeight="1" x14ac:dyDescent="0.25">
      <c r="E209" s="48"/>
      <c r="I209" s="49"/>
      <c r="K209" s="48"/>
      <c r="L209" s="48"/>
      <c r="O209" s="48"/>
      <c r="P209" s="48"/>
      <c r="Q209" s="48"/>
      <c r="R209" s="48"/>
      <c r="S209" s="56"/>
    </row>
    <row r="210" spans="5:19" ht="15.75" customHeight="1" x14ac:dyDescent="0.25">
      <c r="E210" s="48"/>
      <c r="I210" s="49"/>
      <c r="K210" s="48"/>
      <c r="L210" s="48"/>
      <c r="O210" s="48"/>
      <c r="P210" s="48"/>
      <c r="Q210" s="48"/>
      <c r="R210" s="48"/>
      <c r="S210" s="56"/>
    </row>
    <row r="211" spans="5:19" ht="15.75" customHeight="1" x14ac:dyDescent="0.25">
      <c r="E211" s="48"/>
      <c r="I211" s="49"/>
      <c r="K211" s="48"/>
      <c r="L211" s="48"/>
      <c r="O211" s="48"/>
      <c r="P211" s="48"/>
      <c r="Q211" s="48"/>
      <c r="R211" s="48"/>
      <c r="S211" s="56"/>
    </row>
    <row r="212" spans="5:19" ht="15.75" customHeight="1" x14ac:dyDescent="0.25">
      <c r="E212" s="48"/>
      <c r="I212" s="49"/>
      <c r="K212" s="48"/>
      <c r="L212" s="48"/>
      <c r="O212" s="48"/>
      <c r="P212" s="48"/>
      <c r="Q212" s="48"/>
      <c r="R212" s="48"/>
      <c r="S212" s="56"/>
    </row>
    <row r="213" spans="5:19" ht="15.75" customHeight="1" x14ac:dyDescent="0.25">
      <c r="E213" s="48"/>
      <c r="I213" s="49"/>
      <c r="K213" s="48"/>
      <c r="L213" s="48"/>
      <c r="O213" s="48"/>
      <c r="P213" s="48"/>
      <c r="Q213" s="48"/>
      <c r="R213" s="48"/>
      <c r="S213" s="56"/>
    </row>
    <row r="214" spans="5:19" ht="15.75" customHeight="1" x14ac:dyDescent="0.25">
      <c r="E214" s="48"/>
      <c r="I214" s="49"/>
      <c r="K214" s="48"/>
      <c r="L214" s="48"/>
      <c r="O214" s="48"/>
      <c r="P214" s="48"/>
      <c r="Q214" s="48"/>
      <c r="R214" s="48"/>
      <c r="S214" s="56"/>
    </row>
    <row r="215" spans="5:19" ht="15.75" customHeight="1" x14ac:dyDescent="0.25">
      <c r="E215" s="48"/>
      <c r="I215" s="49"/>
      <c r="K215" s="48"/>
      <c r="L215" s="48"/>
      <c r="O215" s="48"/>
      <c r="P215" s="48"/>
      <c r="Q215" s="48"/>
      <c r="R215" s="48"/>
      <c r="S215" s="56"/>
    </row>
    <row r="216" spans="5:19" ht="15.75" customHeight="1" x14ac:dyDescent="0.25">
      <c r="E216" s="48"/>
      <c r="I216" s="49"/>
      <c r="K216" s="48"/>
      <c r="L216" s="48"/>
      <c r="O216" s="48"/>
      <c r="P216" s="48"/>
      <c r="Q216" s="48"/>
      <c r="R216" s="48"/>
      <c r="S216" s="56"/>
    </row>
    <row r="217" spans="5:19" ht="15.75" customHeight="1" x14ac:dyDescent="0.25">
      <c r="E217" s="48"/>
      <c r="I217" s="49"/>
      <c r="K217" s="48"/>
      <c r="L217" s="48"/>
      <c r="O217" s="48"/>
      <c r="P217" s="48"/>
      <c r="Q217" s="48"/>
      <c r="R217" s="48"/>
      <c r="S217" s="56"/>
    </row>
    <row r="218" spans="5:19" ht="15.75" customHeight="1" x14ac:dyDescent="0.25">
      <c r="E218" s="48"/>
      <c r="I218" s="49"/>
      <c r="K218" s="48"/>
      <c r="L218" s="48"/>
      <c r="O218" s="48"/>
      <c r="P218" s="48"/>
      <c r="Q218" s="48"/>
      <c r="R218" s="48"/>
      <c r="S218" s="56"/>
    </row>
    <row r="219" spans="5:19" ht="15.75" customHeight="1" x14ac:dyDescent="0.25">
      <c r="E219" s="48"/>
      <c r="I219" s="49"/>
      <c r="K219" s="48"/>
      <c r="L219" s="48"/>
      <c r="O219" s="48"/>
      <c r="P219" s="48"/>
      <c r="Q219" s="48"/>
      <c r="R219" s="48"/>
      <c r="S219" s="56"/>
    </row>
    <row r="220" spans="5:19" ht="15.75" customHeight="1" x14ac:dyDescent="0.25">
      <c r="E220" s="48"/>
      <c r="I220" s="49"/>
      <c r="K220" s="48"/>
      <c r="L220" s="48"/>
      <c r="O220" s="48"/>
      <c r="P220" s="48"/>
      <c r="Q220" s="48"/>
      <c r="R220" s="48"/>
      <c r="S220" s="56"/>
    </row>
    <row r="221" spans="5:19" ht="15.75" customHeight="1" x14ac:dyDescent="0.25">
      <c r="E221" s="48"/>
      <c r="I221" s="49"/>
      <c r="K221" s="48"/>
      <c r="L221" s="48"/>
      <c r="O221" s="48"/>
      <c r="P221" s="48"/>
      <c r="Q221" s="48"/>
      <c r="R221" s="48"/>
      <c r="S221" s="56"/>
    </row>
    <row r="222" spans="5:19" ht="15.75" customHeight="1" x14ac:dyDescent="0.25">
      <c r="E222" s="48"/>
      <c r="I222" s="49"/>
      <c r="K222" s="48"/>
      <c r="L222" s="48"/>
      <c r="O222" s="48"/>
      <c r="P222" s="48"/>
      <c r="Q222" s="48"/>
      <c r="R222" s="48"/>
      <c r="S222" s="56"/>
    </row>
    <row r="223" spans="5:19" ht="15.75" customHeight="1" x14ac:dyDescent="0.25">
      <c r="E223" s="48"/>
      <c r="I223" s="49"/>
      <c r="K223" s="48"/>
      <c r="L223" s="48"/>
      <c r="O223" s="48"/>
      <c r="P223" s="48"/>
      <c r="Q223" s="48"/>
      <c r="R223" s="48"/>
      <c r="S223" s="56"/>
    </row>
    <row r="224" spans="5:19" ht="15.75" customHeight="1" x14ac:dyDescent="0.25">
      <c r="E224" s="48"/>
      <c r="I224" s="49"/>
      <c r="K224" s="48"/>
      <c r="L224" s="48"/>
      <c r="O224" s="48"/>
      <c r="P224" s="48"/>
      <c r="Q224" s="48"/>
      <c r="R224" s="48"/>
      <c r="S224" s="56"/>
    </row>
    <row r="225" spans="5:19" ht="15.75" customHeight="1" x14ac:dyDescent="0.25">
      <c r="E225" s="48"/>
      <c r="I225" s="49"/>
      <c r="K225" s="48"/>
      <c r="L225" s="48"/>
      <c r="O225" s="48"/>
      <c r="P225" s="48"/>
      <c r="Q225" s="48"/>
      <c r="R225" s="48"/>
      <c r="S225" s="56"/>
    </row>
    <row r="226" spans="5:19" ht="15.75" customHeight="1" x14ac:dyDescent="0.25">
      <c r="E226" s="48"/>
      <c r="I226" s="49"/>
      <c r="K226" s="48"/>
      <c r="L226" s="48"/>
      <c r="O226" s="48"/>
      <c r="P226" s="48"/>
      <c r="Q226" s="48"/>
      <c r="R226" s="48"/>
      <c r="S226" s="56"/>
    </row>
    <row r="227" spans="5:19" ht="15.75" customHeight="1" x14ac:dyDescent="0.25">
      <c r="E227" s="48"/>
      <c r="I227" s="49"/>
      <c r="K227" s="48"/>
      <c r="L227" s="48"/>
      <c r="O227" s="48"/>
      <c r="P227" s="48"/>
      <c r="Q227" s="48"/>
      <c r="R227" s="48"/>
      <c r="S227" s="56"/>
    </row>
    <row r="228" spans="5:19" ht="15.75" customHeight="1" x14ac:dyDescent="0.25">
      <c r="E228" s="48"/>
      <c r="I228" s="49"/>
      <c r="K228" s="48"/>
      <c r="L228" s="48"/>
      <c r="O228" s="48"/>
      <c r="P228" s="48"/>
      <c r="Q228" s="48"/>
      <c r="R228" s="48"/>
      <c r="S228" s="56"/>
    </row>
    <row r="229" spans="5:19" ht="15.75" customHeight="1" x14ac:dyDescent="0.25">
      <c r="E229" s="48"/>
      <c r="I229" s="49"/>
      <c r="K229" s="48"/>
      <c r="L229" s="48"/>
      <c r="O229" s="48"/>
      <c r="P229" s="48"/>
      <c r="Q229" s="48"/>
      <c r="R229" s="48"/>
      <c r="S229" s="56"/>
    </row>
    <row r="230" spans="5:19" ht="15.75" customHeight="1" x14ac:dyDescent="0.25">
      <c r="E230" s="48"/>
      <c r="I230" s="49"/>
      <c r="K230" s="48"/>
      <c r="L230" s="48"/>
      <c r="O230" s="48"/>
      <c r="P230" s="48"/>
      <c r="Q230" s="48"/>
      <c r="R230" s="48"/>
      <c r="S230" s="56"/>
    </row>
    <row r="231" spans="5:19" ht="15.75" customHeight="1" x14ac:dyDescent="0.25">
      <c r="E231" s="48"/>
      <c r="I231" s="49"/>
      <c r="K231" s="48"/>
      <c r="L231" s="48"/>
      <c r="O231" s="48"/>
      <c r="P231" s="48"/>
      <c r="Q231" s="48"/>
      <c r="R231" s="48"/>
      <c r="S231" s="56"/>
    </row>
    <row r="232" spans="5:19" ht="15.75" customHeight="1" x14ac:dyDescent="0.25">
      <c r="E232" s="48"/>
      <c r="I232" s="49"/>
      <c r="K232" s="48"/>
      <c r="L232" s="48"/>
      <c r="O232" s="48"/>
      <c r="P232" s="48"/>
      <c r="Q232" s="48"/>
      <c r="R232" s="48"/>
      <c r="S232" s="56"/>
    </row>
    <row r="233" spans="5:19" ht="15.75" customHeight="1" x14ac:dyDescent="0.25">
      <c r="E233" s="48"/>
      <c r="I233" s="49"/>
      <c r="K233" s="48"/>
      <c r="L233" s="48"/>
      <c r="O233" s="48"/>
      <c r="P233" s="48"/>
      <c r="Q233" s="48"/>
      <c r="R233" s="48"/>
      <c r="S233" s="56"/>
    </row>
    <row r="234" spans="5:19" ht="15.75" customHeight="1" x14ac:dyDescent="0.25">
      <c r="E234" s="48"/>
      <c r="I234" s="49"/>
      <c r="K234" s="48"/>
      <c r="L234" s="48"/>
      <c r="O234" s="48"/>
      <c r="P234" s="48"/>
      <c r="Q234" s="48"/>
      <c r="R234" s="48"/>
      <c r="S234" s="56"/>
    </row>
    <row r="235" spans="5:19" ht="15.75" customHeight="1" x14ac:dyDescent="0.25">
      <c r="E235" s="48"/>
      <c r="I235" s="49"/>
      <c r="K235" s="48"/>
      <c r="L235" s="48"/>
      <c r="O235" s="48"/>
      <c r="P235" s="48"/>
      <c r="Q235" s="48"/>
      <c r="R235" s="48"/>
      <c r="S235" s="56"/>
    </row>
    <row r="236" spans="5:19" ht="15.75" customHeight="1" x14ac:dyDescent="0.25">
      <c r="E236" s="48"/>
      <c r="I236" s="49"/>
      <c r="K236" s="48"/>
      <c r="L236" s="48"/>
      <c r="O236" s="48"/>
      <c r="P236" s="48"/>
      <c r="Q236" s="48"/>
      <c r="R236" s="48"/>
      <c r="S236" s="56"/>
    </row>
    <row r="237" spans="5:19" ht="15.75" customHeight="1" x14ac:dyDescent="0.25">
      <c r="E237" s="48"/>
      <c r="I237" s="49"/>
      <c r="K237" s="48"/>
      <c r="L237" s="48"/>
      <c r="O237" s="48"/>
      <c r="P237" s="48"/>
      <c r="Q237" s="48"/>
      <c r="R237" s="48"/>
      <c r="S237" s="56"/>
    </row>
    <row r="238" spans="5:19" ht="15.75" customHeight="1" x14ac:dyDescent="0.25">
      <c r="E238" s="48"/>
      <c r="I238" s="49"/>
      <c r="K238" s="48"/>
      <c r="L238" s="48"/>
      <c r="O238" s="48"/>
      <c r="P238" s="48"/>
      <c r="Q238" s="48"/>
      <c r="R238" s="48"/>
      <c r="S238" s="56"/>
    </row>
    <row r="239" spans="5:19" ht="15.75" customHeight="1" x14ac:dyDescent="0.25">
      <c r="E239" s="48"/>
      <c r="I239" s="49"/>
      <c r="K239" s="48"/>
      <c r="L239" s="48"/>
      <c r="O239" s="48"/>
      <c r="P239" s="48"/>
      <c r="Q239" s="48"/>
      <c r="R239" s="48"/>
      <c r="S239" s="56"/>
    </row>
    <row r="240" spans="5:19" ht="15.75" customHeight="1" x14ac:dyDescent="0.25">
      <c r="E240" s="48"/>
      <c r="I240" s="49"/>
      <c r="K240" s="48"/>
      <c r="L240" s="48"/>
      <c r="O240" s="48"/>
      <c r="P240" s="48"/>
      <c r="Q240" s="48"/>
      <c r="R240" s="48"/>
      <c r="S240" s="56"/>
    </row>
    <row r="241" spans="5:19" ht="15.75" customHeight="1" x14ac:dyDescent="0.25">
      <c r="E241" s="48"/>
      <c r="I241" s="49"/>
      <c r="K241" s="48"/>
      <c r="L241" s="48"/>
      <c r="O241" s="48"/>
      <c r="P241" s="48"/>
      <c r="Q241" s="48"/>
      <c r="R241" s="48"/>
      <c r="S241" s="56"/>
    </row>
    <row r="242" spans="5:19" ht="15.75" customHeight="1" x14ac:dyDescent="0.25">
      <c r="E242" s="48"/>
      <c r="I242" s="49"/>
      <c r="K242" s="48"/>
      <c r="L242" s="48"/>
      <c r="O242" s="48"/>
      <c r="P242" s="48"/>
      <c r="Q242" s="48"/>
      <c r="R242" s="48"/>
      <c r="S242" s="56"/>
    </row>
    <row r="243" spans="5:19" ht="15.75" customHeight="1" x14ac:dyDescent="0.25">
      <c r="E243" s="48"/>
      <c r="I243" s="49"/>
      <c r="K243" s="48"/>
      <c r="L243" s="48"/>
      <c r="O243" s="48"/>
      <c r="P243" s="48"/>
      <c r="Q243" s="48"/>
      <c r="R243" s="48"/>
      <c r="S243" s="56"/>
    </row>
    <row r="244" spans="5:19" ht="15.75" customHeight="1" x14ac:dyDescent="0.25">
      <c r="E244" s="48"/>
      <c r="I244" s="49"/>
      <c r="K244" s="48"/>
      <c r="L244" s="48"/>
      <c r="O244" s="48"/>
      <c r="P244" s="48"/>
      <c r="Q244" s="48"/>
      <c r="R244" s="48"/>
      <c r="S244" s="56"/>
    </row>
    <row r="245" spans="5:19" ht="15.75" customHeight="1" x14ac:dyDescent="0.25">
      <c r="E245" s="48"/>
      <c r="I245" s="49"/>
      <c r="K245" s="48"/>
      <c r="L245" s="48"/>
      <c r="O245" s="48"/>
      <c r="P245" s="48"/>
      <c r="Q245" s="48"/>
      <c r="R245" s="48"/>
      <c r="S245" s="56"/>
    </row>
    <row r="246" spans="5:19" ht="15.75" customHeight="1" x14ac:dyDescent="0.25">
      <c r="E246" s="48"/>
      <c r="I246" s="49"/>
      <c r="K246" s="48"/>
      <c r="L246" s="48"/>
      <c r="O246" s="48"/>
      <c r="P246" s="48"/>
      <c r="Q246" s="48"/>
      <c r="R246" s="48"/>
      <c r="S246" s="56"/>
    </row>
    <row r="247" spans="5:19" ht="15.75" customHeight="1" x14ac:dyDescent="0.25">
      <c r="E247" s="48"/>
      <c r="I247" s="49"/>
      <c r="K247" s="48"/>
      <c r="L247" s="48"/>
      <c r="O247" s="48"/>
      <c r="P247" s="48"/>
      <c r="Q247" s="48"/>
      <c r="R247" s="48"/>
      <c r="S247" s="56"/>
    </row>
    <row r="248" spans="5:19" ht="15.75" customHeight="1" x14ac:dyDescent="0.25">
      <c r="E248" s="48"/>
      <c r="I248" s="49"/>
      <c r="K248" s="48"/>
      <c r="L248" s="48"/>
      <c r="O248" s="48"/>
      <c r="P248" s="48"/>
      <c r="Q248" s="48"/>
      <c r="R248" s="48"/>
      <c r="S248" s="56"/>
    </row>
    <row r="249" spans="5:19" ht="15.75" customHeight="1" x14ac:dyDescent="0.25">
      <c r="E249" s="48"/>
      <c r="I249" s="49"/>
      <c r="K249" s="48"/>
      <c r="L249" s="48"/>
      <c r="O249" s="48"/>
      <c r="P249" s="48"/>
      <c r="Q249" s="48"/>
      <c r="R249" s="48"/>
      <c r="S249" s="56"/>
    </row>
    <row r="250" spans="5:19" ht="15.75" customHeight="1" x14ac:dyDescent="0.25">
      <c r="E250" s="48"/>
      <c r="I250" s="49"/>
      <c r="K250" s="48"/>
      <c r="L250" s="48"/>
      <c r="O250" s="48"/>
      <c r="P250" s="48"/>
      <c r="Q250" s="48"/>
      <c r="R250" s="48"/>
      <c r="S250" s="56"/>
    </row>
    <row r="251" spans="5:19" ht="15.75" customHeight="1" x14ac:dyDescent="0.25">
      <c r="E251" s="48"/>
      <c r="I251" s="49"/>
      <c r="K251" s="48"/>
      <c r="L251" s="48"/>
      <c r="O251" s="48"/>
      <c r="P251" s="48"/>
      <c r="Q251" s="48"/>
      <c r="R251" s="48"/>
      <c r="S251" s="56"/>
    </row>
    <row r="252" spans="5:19" ht="15.75" customHeight="1" x14ac:dyDescent="0.25">
      <c r="E252" s="48"/>
      <c r="I252" s="49"/>
      <c r="K252" s="48"/>
      <c r="L252" s="48"/>
      <c r="O252" s="48"/>
      <c r="P252" s="48"/>
      <c r="Q252" s="48"/>
      <c r="R252" s="48"/>
      <c r="S252" s="56"/>
    </row>
    <row r="253" spans="5:19" ht="15.75" customHeight="1" x14ac:dyDescent="0.25">
      <c r="E253" s="48"/>
      <c r="I253" s="49"/>
      <c r="K253" s="48"/>
      <c r="L253" s="48"/>
      <c r="O253" s="48"/>
      <c r="P253" s="48"/>
      <c r="Q253" s="48"/>
      <c r="R253" s="48"/>
      <c r="S253" s="56"/>
    </row>
    <row r="254" spans="5:19" ht="15.75" customHeight="1" x14ac:dyDescent="0.25">
      <c r="E254" s="48"/>
      <c r="I254" s="49"/>
      <c r="K254" s="48"/>
      <c r="L254" s="48"/>
      <c r="O254" s="48"/>
      <c r="P254" s="48"/>
      <c r="Q254" s="48"/>
      <c r="R254" s="48"/>
      <c r="S254" s="56"/>
    </row>
    <row r="255" spans="5:19" ht="15.75" customHeight="1" x14ac:dyDescent="0.25">
      <c r="E255" s="48"/>
      <c r="I255" s="49"/>
      <c r="K255" s="48"/>
      <c r="L255" s="48"/>
      <c r="O255" s="48"/>
      <c r="P255" s="48"/>
      <c r="Q255" s="48"/>
      <c r="R255" s="48"/>
      <c r="S255" s="56"/>
    </row>
    <row r="256" spans="5:19" ht="15.75" customHeight="1" x14ac:dyDescent="0.25">
      <c r="E256" s="48"/>
      <c r="I256" s="49"/>
      <c r="K256" s="48"/>
      <c r="L256" s="48"/>
      <c r="O256" s="48"/>
      <c r="P256" s="48"/>
      <c r="Q256" s="48"/>
      <c r="R256" s="48"/>
      <c r="S256" s="56"/>
    </row>
    <row r="257" spans="5:19" ht="15.75" customHeight="1" x14ac:dyDescent="0.25">
      <c r="E257" s="48"/>
      <c r="I257" s="49"/>
      <c r="K257" s="48"/>
      <c r="L257" s="48"/>
      <c r="O257" s="48"/>
      <c r="P257" s="48"/>
      <c r="Q257" s="48"/>
      <c r="R257" s="48"/>
      <c r="S257" s="56"/>
    </row>
    <row r="258" spans="5:19" ht="15.75" customHeight="1" x14ac:dyDescent="0.25">
      <c r="E258" s="48"/>
      <c r="I258" s="49"/>
      <c r="K258" s="48"/>
      <c r="L258" s="48"/>
      <c r="O258" s="48"/>
      <c r="P258" s="48"/>
      <c r="Q258" s="48"/>
      <c r="R258" s="48"/>
      <c r="S258" s="56"/>
    </row>
    <row r="259" spans="5:19" ht="15.75" customHeight="1" x14ac:dyDescent="0.25">
      <c r="E259" s="48"/>
      <c r="I259" s="49"/>
      <c r="K259" s="48"/>
      <c r="L259" s="48"/>
      <c r="O259" s="48"/>
      <c r="P259" s="48"/>
      <c r="Q259" s="48"/>
      <c r="R259" s="48"/>
      <c r="S259" s="56"/>
    </row>
    <row r="260" spans="5:19" ht="15.75" customHeight="1" x14ac:dyDescent="0.25">
      <c r="E260" s="48"/>
      <c r="I260" s="49"/>
      <c r="K260" s="48"/>
      <c r="L260" s="48"/>
      <c r="O260" s="48"/>
      <c r="P260" s="48"/>
      <c r="Q260" s="48"/>
      <c r="R260" s="48"/>
      <c r="S260" s="56"/>
    </row>
    <row r="261" spans="5:19" ht="15.75" customHeight="1" x14ac:dyDescent="0.25">
      <c r="E261" s="48"/>
      <c r="I261" s="49"/>
      <c r="K261" s="48"/>
      <c r="L261" s="48"/>
      <c r="O261" s="48"/>
      <c r="P261" s="48"/>
      <c r="Q261" s="48"/>
      <c r="R261" s="48"/>
      <c r="S261" s="56"/>
    </row>
    <row r="262" spans="5:19" ht="15.75" customHeight="1" x14ac:dyDescent="0.25">
      <c r="E262" s="48"/>
      <c r="I262" s="49"/>
      <c r="K262" s="48"/>
      <c r="L262" s="48"/>
      <c r="O262" s="48"/>
      <c r="P262" s="48"/>
      <c r="Q262" s="48"/>
      <c r="R262" s="48"/>
      <c r="S262" s="56"/>
    </row>
    <row r="263" spans="5:19" ht="15.75" customHeight="1" x14ac:dyDescent="0.25">
      <c r="E263" s="48"/>
      <c r="I263" s="49"/>
      <c r="K263" s="48"/>
      <c r="L263" s="48"/>
      <c r="O263" s="48"/>
      <c r="P263" s="48"/>
      <c r="Q263" s="48"/>
      <c r="R263" s="48"/>
      <c r="S263" s="56"/>
    </row>
    <row r="264" spans="5:19" ht="15.75" customHeight="1" x14ac:dyDescent="0.25">
      <c r="E264" s="48"/>
      <c r="I264" s="49"/>
      <c r="K264" s="48"/>
      <c r="L264" s="48"/>
      <c r="O264" s="48"/>
      <c r="P264" s="48"/>
      <c r="Q264" s="48"/>
      <c r="R264" s="48"/>
      <c r="S264" s="56"/>
    </row>
    <row r="265" spans="5:19" ht="15.75" customHeight="1" x14ac:dyDescent="0.25">
      <c r="E265" s="48"/>
      <c r="I265" s="49"/>
      <c r="K265" s="48"/>
      <c r="L265" s="48"/>
      <c r="O265" s="48"/>
      <c r="P265" s="48"/>
      <c r="Q265" s="48"/>
      <c r="R265" s="48"/>
      <c r="S265" s="56"/>
    </row>
    <row r="266" spans="5:19" ht="15.75" customHeight="1" x14ac:dyDescent="0.25">
      <c r="E266" s="48"/>
      <c r="I266" s="49"/>
      <c r="K266" s="48"/>
      <c r="L266" s="48"/>
      <c r="O266" s="48"/>
      <c r="P266" s="48"/>
      <c r="Q266" s="48"/>
      <c r="R266" s="48"/>
      <c r="S266" s="56"/>
    </row>
    <row r="267" spans="5:19" ht="15.75" customHeight="1" x14ac:dyDescent="0.25">
      <c r="E267" s="48"/>
      <c r="I267" s="49"/>
      <c r="K267" s="48"/>
      <c r="L267" s="48"/>
      <c r="O267" s="48"/>
      <c r="P267" s="48"/>
      <c r="Q267" s="48"/>
      <c r="R267" s="48"/>
      <c r="S267" s="56"/>
    </row>
    <row r="268" spans="5:19" ht="15.75" customHeight="1" x14ac:dyDescent="0.25">
      <c r="E268" s="48"/>
      <c r="I268" s="49"/>
      <c r="K268" s="48"/>
      <c r="L268" s="48"/>
      <c r="O268" s="48"/>
      <c r="P268" s="48"/>
      <c r="Q268" s="48"/>
      <c r="R268" s="48"/>
      <c r="S268" s="56"/>
    </row>
    <row r="269" spans="5:19" ht="15.75" customHeight="1" x14ac:dyDescent="0.25">
      <c r="E269" s="48"/>
      <c r="I269" s="49"/>
      <c r="K269" s="48"/>
      <c r="L269" s="48"/>
      <c r="O269" s="48"/>
      <c r="P269" s="48"/>
      <c r="Q269" s="48"/>
      <c r="R269" s="48"/>
      <c r="S269" s="56"/>
    </row>
    <row r="270" spans="5:19" ht="15.75" customHeight="1" x14ac:dyDescent="0.25">
      <c r="E270" s="48"/>
      <c r="I270" s="49"/>
      <c r="K270" s="48"/>
      <c r="L270" s="48"/>
      <c r="O270" s="48"/>
      <c r="P270" s="48"/>
      <c r="Q270" s="48"/>
      <c r="R270" s="48"/>
      <c r="S270" s="56"/>
    </row>
    <row r="271" spans="5:19" ht="15.75" customHeight="1" x14ac:dyDescent="0.25">
      <c r="E271" s="48"/>
      <c r="I271" s="49"/>
      <c r="K271" s="48"/>
      <c r="L271" s="48"/>
      <c r="O271" s="48"/>
      <c r="P271" s="48"/>
      <c r="Q271" s="48"/>
      <c r="R271" s="48"/>
      <c r="S271" s="56"/>
    </row>
    <row r="272" spans="5:19" ht="15.75" customHeight="1" x14ac:dyDescent="0.25">
      <c r="E272" s="48"/>
      <c r="I272" s="49"/>
      <c r="K272" s="48"/>
      <c r="L272" s="48"/>
      <c r="O272" s="48"/>
      <c r="P272" s="48"/>
      <c r="Q272" s="48"/>
      <c r="R272" s="48"/>
      <c r="S272" s="56"/>
    </row>
    <row r="273" spans="5:19" ht="15.75" customHeight="1" x14ac:dyDescent="0.25">
      <c r="E273" s="48"/>
      <c r="I273" s="49"/>
      <c r="K273" s="48"/>
      <c r="L273" s="48"/>
      <c r="O273" s="48"/>
      <c r="P273" s="48"/>
      <c r="Q273" s="48"/>
      <c r="R273" s="48"/>
      <c r="S273" s="56"/>
    </row>
    <row r="274" spans="5:19" ht="15.75" customHeight="1" x14ac:dyDescent="0.25">
      <c r="E274" s="48"/>
      <c r="I274" s="49"/>
      <c r="K274" s="48"/>
      <c r="L274" s="48"/>
      <c r="O274" s="48"/>
      <c r="P274" s="48"/>
      <c r="Q274" s="48"/>
      <c r="R274" s="48"/>
      <c r="S274" s="56"/>
    </row>
    <row r="275" spans="5:19" ht="15.75" customHeight="1" x14ac:dyDescent="0.25">
      <c r="E275" s="48"/>
      <c r="I275" s="49"/>
      <c r="K275" s="48"/>
      <c r="L275" s="48"/>
      <c r="O275" s="48"/>
      <c r="P275" s="48"/>
      <c r="Q275" s="48"/>
      <c r="R275" s="48"/>
      <c r="S275" s="56"/>
    </row>
    <row r="276" spans="5:19" ht="15.75" customHeight="1" x14ac:dyDescent="0.25">
      <c r="E276" s="48"/>
      <c r="I276" s="49"/>
      <c r="K276" s="48"/>
      <c r="L276" s="48"/>
      <c r="O276" s="48"/>
      <c r="P276" s="48"/>
      <c r="Q276" s="48"/>
      <c r="R276" s="48"/>
      <c r="S276" s="56"/>
    </row>
    <row r="277" spans="5:19" ht="15.75" customHeight="1" x14ac:dyDescent="0.25">
      <c r="E277" s="48"/>
      <c r="I277" s="49"/>
      <c r="K277" s="48"/>
      <c r="L277" s="48"/>
      <c r="O277" s="48"/>
      <c r="P277" s="48"/>
      <c r="Q277" s="48"/>
      <c r="R277" s="48"/>
      <c r="S277" s="56"/>
    </row>
    <row r="278" spans="5:19" ht="15.75" customHeight="1" x14ac:dyDescent="0.25">
      <c r="E278" s="48"/>
      <c r="I278" s="49"/>
      <c r="K278" s="48"/>
      <c r="L278" s="48"/>
      <c r="O278" s="48"/>
      <c r="P278" s="48"/>
      <c r="Q278" s="48"/>
      <c r="R278" s="48"/>
      <c r="S278" s="56"/>
    </row>
    <row r="279" spans="5:19" ht="15.75" customHeight="1" x14ac:dyDescent="0.25">
      <c r="E279" s="48"/>
      <c r="I279" s="49"/>
      <c r="K279" s="48"/>
      <c r="L279" s="48"/>
      <c r="O279" s="48"/>
      <c r="P279" s="48"/>
      <c r="Q279" s="48"/>
      <c r="R279" s="48"/>
      <c r="S279" s="56"/>
    </row>
    <row r="280" spans="5:19" ht="15.75" customHeight="1" x14ac:dyDescent="0.25">
      <c r="E280" s="48"/>
      <c r="I280" s="49"/>
      <c r="K280" s="48"/>
      <c r="L280" s="48"/>
      <c r="O280" s="48"/>
      <c r="P280" s="48"/>
      <c r="Q280" s="48"/>
      <c r="R280" s="48"/>
      <c r="S280" s="56"/>
    </row>
    <row r="281" spans="5:19" ht="15.75" customHeight="1" x14ac:dyDescent="0.25">
      <c r="E281" s="48"/>
      <c r="I281" s="49"/>
      <c r="K281" s="48"/>
      <c r="L281" s="48"/>
      <c r="O281" s="48"/>
      <c r="P281" s="48"/>
      <c r="Q281" s="48"/>
      <c r="R281" s="48"/>
      <c r="S281" s="56"/>
    </row>
    <row r="282" spans="5:19" ht="15.75" customHeight="1" x14ac:dyDescent="0.25">
      <c r="E282" s="48"/>
      <c r="I282" s="49"/>
      <c r="K282" s="48"/>
      <c r="L282" s="48"/>
      <c r="O282" s="48"/>
      <c r="P282" s="48"/>
      <c r="Q282" s="48"/>
      <c r="R282" s="48"/>
      <c r="S282" s="56"/>
    </row>
    <row r="283" spans="5:19" ht="15.75" customHeight="1" x14ac:dyDescent="0.25">
      <c r="E283" s="48"/>
      <c r="I283" s="49"/>
      <c r="K283" s="48"/>
      <c r="L283" s="48"/>
      <c r="O283" s="48"/>
      <c r="P283" s="48"/>
      <c r="Q283" s="48"/>
      <c r="R283" s="48"/>
      <c r="S283" s="56"/>
    </row>
    <row r="284" spans="5:19" ht="15.75" customHeight="1" x14ac:dyDescent="0.25">
      <c r="E284" s="48"/>
      <c r="I284" s="49"/>
      <c r="K284" s="48"/>
      <c r="L284" s="48"/>
      <c r="O284" s="48"/>
      <c r="P284" s="48"/>
      <c r="Q284" s="48"/>
      <c r="R284" s="48"/>
      <c r="S284" s="56"/>
    </row>
    <row r="285" spans="5:19" ht="15.75" customHeight="1" x14ac:dyDescent="0.25">
      <c r="E285" s="48"/>
      <c r="I285" s="49"/>
      <c r="K285" s="48"/>
      <c r="L285" s="48"/>
      <c r="O285" s="48"/>
      <c r="P285" s="48"/>
      <c r="Q285" s="48"/>
      <c r="R285" s="48"/>
      <c r="S285" s="56"/>
    </row>
    <row r="286" spans="5:19" ht="15.75" customHeight="1" x14ac:dyDescent="0.25">
      <c r="E286" s="48"/>
      <c r="I286" s="49"/>
      <c r="K286" s="48"/>
      <c r="L286" s="48"/>
      <c r="O286" s="48"/>
      <c r="P286" s="48"/>
      <c r="Q286" s="48"/>
      <c r="R286" s="48"/>
      <c r="S286" s="56"/>
    </row>
    <row r="287" spans="5:19" ht="15.75" customHeight="1" x14ac:dyDescent="0.25">
      <c r="E287" s="48"/>
      <c r="I287" s="49"/>
      <c r="K287" s="48"/>
      <c r="L287" s="48"/>
      <c r="O287" s="48"/>
      <c r="P287" s="48"/>
      <c r="Q287" s="48"/>
      <c r="R287" s="48"/>
      <c r="S287" s="56"/>
    </row>
    <row r="288" spans="5:19" ht="15.75" customHeight="1" x14ac:dyDescent="0.25">
      <c r="E288" s="48"/>
      <c r="I288" s="49"/>
      <c r="K288" s="48"/>
      <c r="L288" s="48"/>
      <c r="O288" s="48"/>
      <c r="P288" s="48"/>
      <c r="Q288" s="48"/>
      <c r="R288" s="48"/>
      <c r="S288" s="56"/>
    </row>
    <row r="289" spans="5:19" ht="15.75" customHeight="1" x14ac:dyDescent="0.25">
      <c r="E289" s="48"/>
      <c r="I289" s="49"/>
      <c r="K289" s="48"/>
      <c r="L289" s="48"/>
      <c r="O289" s="48"/>
      <c r="P289" s="48"/>
      <c r="Q289" s="48"/>
      <c r="R289" s="48"/>
      <c r="S289" s="56"/>
    </row>
    <row r="290" spans="5:19" ht="15.75" customHeight="1" x14ac:dyDescent="0.25">
      <c r="E290" s="48"/>
      <c r="I290" s="49"/>
      <c r="K290" s="48"/>
      <c r="L290" s="48"/>
      <c r="O290" s="48"/>
      <c r="P290" s="48"/>
      <c r="Q290" s="48"/>
      <c r="R290" s="48"/>
      <c r="S290" s="56"/>
    </row>
    <row r="291" spans="5:19" ht="15.75" customHeight="1" x14ac:dyDescent="0.25">
      <c r="E291" s="48"/>
      <c r="I291" s="49"/>
      <c r="K291" s="48"/>
      <c r="L291" s="48"/>
      <c r="O291" s="48"/>
      <c r="P291" s="48"/>
      <c r="Q291" s="48"/>
      <c r="R291" s="48"/>
      <c r="S291" s="56"/>
    </row>
    <row r="292" spans="5:19" ht="15.75" customHeight="1" x14ac:dyDescent="0.25">
      <c r="E292" s="48"/>
      <c r="I292" s="49"/>
      <c r="K292" s="48"/>
      <c r="L292" s="48"/>
      <c r="O292" s="48"/>
      <c r="P292" s="48"/>
      <c r="Q292" s="48"/>
      <c r="R292" s="48"/>
      <c r="S292" s="56"/>
    </row>
    <row r="293" spans="5:19" ht="15.75" customHeight="1" x14ac:dyDescent="0.25">
      <c r="E293" s="48"/>
      <c r="I293" s="49"/>
      <c r="K293" s="48"/>
      <c r="L293" s="48"/>
      <c r="O293" s="48"/>
      <c r="P293" s="48"/>
      <c r="Q293" s="48"/>
      <c r="R293" s="48"/>
      <c r="S293" s="56"/>
    </row>
    <row r="294" spans="5:19" ht="15.75" customHeight="1" x14ac:dyDescent="0.25">
      <c r="E294" s="48"/>
      <c r="I294" s="49"/>
      <c r="K294" s="48"/>
      <c r="L294" s="48"/>
      <c r="O294" s="48"/>
      <c r="P294" s="48"/>
      <c r="Q294" s="48"/>
      <c r="R294" s="48"/>
      <c r="S294" s="56"/>
    </row>
    <row r="295" spans="5:19" ht="15.75" customHeight="1" x14ac:dyDescent="0.25">
      <c r="E295" s="48"/>
      <c r="I295" s="49"/>
      <c r="K295" s="48"/>
      <c r="L295" s="48"/>
      <c r="O295" s="48"/>
      <c r="P295" s="48"/>
      <c r="Q295" s="48"/>
      <c r="R295" s="48"/>
      <c r="S295" s="56"/>
    </row>
    <row r="296" spans="5:19" ht="15.75" customHeight="1" x14ac:dyDescent="0.25">
      <c r="E296" s="48"/>
      <c r="I296" s="49"/>
      <c r="K296" s="48"/>
      <c r="L296" s="48"/>
      <c r="O296" s="48"/>
      <c r="P296" s="48"/>
      <c r="Q296" s="48"/>
      <c r="R296" s="48"/>
      <c r="S296" s="56"/>
    </row>
    <row r="297" spans="5:19" ht="15.75" customHeight="1" x14ac:dyDescent="0.25">
      <c r="E297" s="48"/>
      <c r="I297" s="49"/>
      <c r="K297" s="48"/>
      <c r="L297" s="48"/>
      <c r="O297" s="48"/>
      <c r="P297" s="48"/>
      <c r="Q297" s="48"/>
      <c r="R297" s="48"/>
      <c r="S297" s="56"/>
    </row>
    <row r="298" spans="5:19" ht="15.75" customHeight="1" x14ac:dyDescent="0.25">
      <c r="E298" s="48"/>
      <c r="I298" s="49"/>
      <c r="K298" s="48"/>
      <c r="L298" s="48"/>
      <c r="O298" s="48"/>
      <c r="P298" s="48"/>
      <c r="Q298" s="48"/>
      <c r="R298" s="48"/>
      <c r="S298" s="56"/>
    </row>
    <row r="299" spans="5:19" ht="15.75" customHeight="1" x14ac:dyDescent="0.25">
      <c r="E299" s="48"/>
      <c r="I299" s="49"/>
      <c r="K299" s="48"/>
      <c r="L299" s="48"/>
      <c r="O299" s="48"/>
      <c r="P299" s="48"/>
      <c r="Q299" s="48"/>
      <c r="R299" s="48"/>
      <c r="S299" s="56"/>
    </row>
    <row r="300" spans="5:19" ht="15.75" customHeight="1" x14ac:dyDescent="0.25">
      <c r="E300" s="48"/>
      <c r="I300" s="49"/>
      <c r="K300" s="48"/>
      <c r="L300" s="48"/>
      <c r="O300" s="48"/>
      <c r="P300" s="48"/>
      <c r="Q300" s="48"/>
      <c r="R300" s="48"/>
      <c r="S300" s="56"/>
    </row>
    <row r="301" spans="5:19" ht="15.75" customHeight="1" x14ac:dyDescent="0.25">
      <c r="E301" s="48"/>
      <c r="I301" s="49"/>
      <c r="K301" s="48"/>
      <c r="L301" s="48"/>
      <c r="O301" s="48"/>
      <c r="P301" s="48"/>
      <c r="Q301" s="48"/>
      <c r="R301" s="48"/>
      <c r="S301" s="56"/>
    </row>
    <row r="302" spans="5:19" ht="15.75" customHeight="1" x14ac:dyDescent="0.25">
      <c r="E302" s="48"/>
      <c r="I302" s="49"/>
      <c r="K302" s="48"/>
      <c r="L302" s="48"/>
      <c r="O302" s="48"/>
      <c r="P302" s="48"/>
      <c r="Q302" s="48"/>
      <c r="R302" s="48"/>
      <c r="S302" s="56"/>
    </row>
    <row r="303" spans="5:19" ht="15.75" customHeight="1" x14ac:dyDescent="0.25">
      <c r="E303" s="48"/>
      <c r="I303" s="49"/>
      <c r="K303" s="48"/>
      <c r="L303" s="48"/>
      <c r="O303" s="48"/>
      <c r="P303" s="48"/>
      <c r="Q303" s="48"/>
      <c r="R303" s="48"/>
      <c r="S303" s="56"/>
    </row>
    <row r="304" spans="5:19" ht="15.75" customHeight="1" x14ac:dyDescent="0.25">
      <c r="E304" s="48"/>
      <c r="I304" s="49"/>
      <c r="K304" s="48"/>
      <c r="L304" s="48"/>
      <c r="O304" s="48"/>
      <c r="P304" s="48"/>
      <c r="Q304" s="48"/>
      <c r="R304" s="48"/>
      <c r="S304" s="56"/>
    </row>
    <row r="305" spans="5:19" ht="15.75" customHeight="1" x14ac:dyDescent="0.25">
      <c r="E305" s="48"/>
      <c r="I305" s="49"/>
      <c r="K305" s="48"/>
      <c r="L305" s="48"/>
      <c r="O305" s="48"/>
      <c r="P305" s="48"/>
      <c r="Q305" s="48"/>
      <c r="R305" s="48"/>
      <c r="S305" s="56"/>
    </row>
    <row r="306" spans="5:19" ht="15.75" customHeight="1" x14ac:dyDescent="0.25">
      <c r="E306" s="48"/>
      <c r="I306" s="49"/>
      <c r="K306" s="48"/>
      <c r="L306" s="48"/>
      <c r="O306" s="48"/>
      <c r="P306" s="48"/>
      <c r="Q306" s="48"/>
      <c r="R306" s="48"/>
      <c r="S306" s="56"/>
    </row>
    <row r="307" spans="5:19" ht="15.75" customHeight="1" x14ac:dyDescent="0.25">
      <c r="E307" s="48"/>
      <c r="I307" s="49"/>
      <c r="K307" s="48"/>
      <c r="L307" s="48"/>
      <c r="O307" s="48"/>
      <c r="P307" s="48"/>
      <c r="Q307" s="48"/>
      <c r="R307" s="48"/>
      <c r="S307" s="56"/>
    </row>
    <row r="308" spans="5:19" ht="15.75" customHeight="1" x14ac:dyDescent="0.25">
      <c r="E308" s="48"/>
      <c r="I308" s="49"/>
      <c r="K308" s="48"/>
      <c r="L308" s="48"/>
      <c r="O308" s="48"/>
      <c r="P308" s="48"/>
      <c r="Q308" s="48"/>
      <c r="R308" s="48"/>
      <c r="S308" s="56"/>
    </row>
    <row r="309" spans="5:19" ht="15.75" customHeight="1" x14ac:dyDescent="0.25">
      <c r="E309" s="48"/>
      <c r="I309" s="49"/>
      <c r="K309" s="48"/>
      <c r="L309" s="48"/>
      <c r="O309" s="48"/>
      <c r="P309" s="48"/>
      <c r="Q309" s="48"/>
      <c r="R309" s="48"/>
      <c r="S309" s="56"/>
    </row>
    <row r="310" spans="5:19" ht="15.75" customHeight="1" x14ac:dyDescent="0.25">
      <c r="E310" s="48"/>
      <c r="I310" s="49"/>
      <c r="K310" s="48"/>
      <c r="L310" s="48"/>
      <c r="O310" s="48"/>
      <c r="P310" s="48"/>
      <c r="Q310" s="48"/>
      <c r="R310" s="48"/>
      <c r="S310" s="56"/>
    </row>
    <row r="311" spans="5:19" ht="15.75" customHeight="1" x14ac:dyDescent="0.25">
      <c r="E311" s="48"/>
      <c r="I311" s="49"/>
      <c r="K311" s="48"/>
      <c r="L311" s="48"/>
      <c r="O311" s="48"/>
      <c r="P311" s="48"/>
      <c r="Q311" s="48"/>
      <c r="R311" s="48"/>
      <c r="S311" s="56"/>
    </row>
    <row r="312" spans="5:19" ht="15.75" customHeight="1" x14ac:dyDescent="0.25">
      <c r="E312" s="48"/>
      <c r="I312" s="49"/>
      <c r="K312" s="48"/>
      <c r="L312" s="48"/>
      <c r="O312" s="48"/>
      <c r="P312" s="48"/>
      <c r="Q312" s="48"/>
      <c r="R312" s="48"/>
      <c r="S312" s="56"/>
    </row>
    <row r="313" spans="5:19" ht="15.75" customHeight="1" x14ac:dyDescent="0.25">
      <c r="E313" s="48"/>
      <c r="I313" s="49"/>
      <c r="K313" s="48"/>
      <c r="L313" s="48"/>
      <c r="O313" s="48"/>
      <c r="P313" s="48"/>
      <c r="Q313" s="48"/>
      <c r="R313" s="48"/>
      <c r="S313" s="56"/>
    </row>
    <row r="314" spans="5:19" ht="15.75" customHeight="1" x14ac:dyDescent="0.25">
      <c r="E314" s="48"/>
      <c r="I314" s="49"/>
      <c r="K314" s="48"/>
      <c r="L314" s="48"/>
      <c r="O314" s="48"/>
      <c r="P314" s="48"/>
      <c r="Q314" s="48"/>
      <c r="R314" s="48"/>
      <c r="S314" s="56"/>
    </row>
    <row r="315" spans="5:19" ht="15.75" customHeight="1" x14ac:dyDescent="0.25">
      <c r="E315" s="48"/>
      <c r="I315" s="49"/>
      <c r="K315" s="48"/>
      <c r="L315" s="48"/>
      <c r="O315" s="48"/>
      <c r="P315" s="48"/>
      <c r="Q315" s="48"/>
      <c r="R315" s="48"/>
      <c r="S315" s="56"/>
    </row>
    <row r="316" spans="5:19" ht="15.75" customHeight="1" x14ac:dyDescent="0.25">
      <c r="E316" s="48"/>
      <c r="I316" s="49"/>
      <c r="K316" s="48"/>
      <c r="L316" s="48"/>
      <c r="O316" s="48"/>
      <c r="P316" s="48"/>
      <c r="Q316" s="48"/>
      <c r="R316" s="48"/>
      <c r="S316" s="56"/>
    </row>
    <row r="317" spans="5:19" ht="15.75" customHeight="1" x14ac:dyDescent="0.25">
      <c r="E317" s="48"/>
      <c r="I317" s="49"/>
      <c r="K317" s="48"/>
      <c r="L317" s="48"/>
      <c r="O317" s="48"/>
      <c r="P317" s="48"/>
      <c r="Q317" s="48"/>
      <c r="R317" s="48"/>
      <c r="S317" s="56"/>
    </row>
    <row r="318" spans="5:19" ht="15.75" customHeight="1" x14ac:dyDescent="0.25">
      <c r="E318" s="48"/>
      <c r="I318" s="49"/>
      <c r="K318" s="48"/>
      <c r="L318" s="48"/>
      <c r="O318" s="48"/>
      <c r="P318" s="48"/>
      <c r="Q318" s="48"/>
      <c r="R318" s="48"/>
      <c r="S318" s="56"/>
    </row>
    <row r="319" spans="5:19" ht="15.75" customHeight="1" x14ac:dyDescent="0.25">
      <c r="E319" s="48"/>
      <c r="I319" s="49"/>
      <c r="K319" s="48"/>
      <c r="L319" s="48"/>
      <c r="O319" s="48"/>
      <c r="P319" s="48"/>
      <c r="Q319" s="48"/>
      <c r="R319" s="48"/>
      <c r="S319" s="56"/>
    </row>
    <row r="320" spans="5:19" ht="15.75" customHeight="1" x14ac:dyDescent="0.25">
      <c r="E320" s="48"/>
      <c r="I320" s="49"/>
      <c r="K320" s="48"/>
      <c r="L320" s="48"/>
      <c r="O320" s="48"/>
      <c r="P320" s="48"/>
      <c r="Q320" s="48"/>
      <c r="R320" s="48"/>
      <c r="S320" s="56"/>
    </row>
    <row r="321" spans="5:19" ht="15.75" customHeight="1" x14ac:dyDescent="0.25">
      <c r="E321" s="48"/>
      <c r="I321" s="49"/>
      <c r="K321" s="48"/>
      <c r="L321" s="48"/>
      <c r="O321" s="48"/>
      <c r="P321" s="48"/>
      <c r="Q321" s="48"/>
      <c r="R321" s="48"/>
      <c r="S321" s="56"/>
    </row>
    <row r="322" spans="5:19" ht="15.75" customHeight="1" x14ac:dyDescent="0.25">
      <c r="E322" s="48"/>
      <c r="I322" s="49"/>
      <c r="K322" s="48"/>
      <c r="L322" s="48"/>
      <c r="O322" s="48"/>
      <c r="P322" s="48"/>
      <c r="Q322" s="48"/>
      <c r="R322" s="48"/>
      <c r="S322" s="56"/>
    </row>
    <row r="323" spans="5:19" ht="15.75" customHeight="1" x14ac:dyDescent="0.25">
      <c r="E323" s="48"/>
      <c r="I323" s="49"/>
      <c r="K323" s="48"/>
      <c r="L323" s="48"/>
      <c r="O323" s="48"/>
      <c r="P323" s="48"/>
      <c r="Q323" s="48"/>
      <c r="R323" s="48"/>
      <c r="S323" s="56"/>
    </row>
    <row r="324" spans="5:19" ht="15.75" customHeight="1" x14ac:dyDescent="0.25">
      <c r="E324" s="48"/>
      <c r="I324" s="49"/>
      <c r="K324" s="48"/>
      <c r="L324" s="48"/>
      <c r="O324" s="48"/>
      <c r="P324" s="48"/>
      <c r="Q324" s="48"/>
      <c r="R324" s="48"/>
      <c r="S324" s="56"/>
    </row>
    <row r="325" spans="5:19" ht="15.75" customHeight="1" x14ac:dyDescent="0.25">
      <c r="E325" s="48"/>
      <c r="I325" s="49"/>
      <c r="K325" s="48"/>
      <c r="L325" s="48"/>
      <c r="O325" s="48"/>
      <c r="P325" s="48"/>
      <c r="Q325" s="48"/>
      <c r="R325" s="48"/>
      <c r="S325" s="56"/>
    </row>
    <row r="326" spans="5:19" ht="15.75" customHeight="1" x14ac:dyDescent="0.25">
      <c r="E326" s="48"/>
      <c r="I326" s="49"/>
      <c r="K326" s="48"/>
      <c r="L326" s="48"/>
      <c r="O326" s="48"/>
      <c r="P326" s="48"/>
      <c r="Q326" s="48"/>
      <c r="R326" s="48"/>
      <c r="S326" s="56"/>
    </row>
    <row r="327" spans="5:19" ht="15.75" customHeight="1" x14ac:dyDescent="0.25">
      <c r="E327" s="48"/>
      <c r="I327" s="49"/>
      <c r="K327" s="48"/>
      <c r="L327" s="48"/>
      <c r="O327" s="48"/>
      <c r="P327" s="48"/>
      <c r="Q327" s="48"/>
      <c r="R327" s="48"/>
      <c r="S327" s="56"/>
    </row>
    <row r="328" spans="5:19" ht="15.75" customHeight="1" x14ac:dyDescent="0.25">
      <c r="E328" s="48"/>
      <c r="I328" s="49"/>
      <c r="K328" s="48"/>
      <c r="L328" s="48"/>
      <c r="O328" s="48"/>
      <c r="P328" s="48"/>
      <c r="Q328" s="48"/>
      <c r="R328" s="48"/>
      <c r="S328" s="56"/>
    </row>
    <row r="329" spans="5:19" ht="15.75" customHeight="1" x14ac:dyDescent="0.25">
      <c r="E329" s="48"/>
      <c r="I329" s="49"/>
      <c r="K329" s="48"/>
      <c r="L329" s="48"/>
      <c r="O329" s="48"/>
      <c r="P329" s="48"/>
      <c r="Q329" s="48"/>
      <c r="R329" s="48"/>
      <c r="S329" s="56"/>
    </row>
    <row r="330" spans="5:19" ht="15.75" customHeight="1" x14ac:dyDescent="0.25">
      <c r="E330" s="48"/>
      <c r="I330" s="49"/>
      <c r="K330" s="48"/>
      <c r="L330" s="48"/>
      <c r="O330" s="48"/>
      <c r="P330" s="48"/>
      <c r="Q330" s="48"/>
      <c r="R330" s="48"/>
      <c r="S330" s="56"/>
    </row>
    <row r="331" spans="5:19" ht="15.75" customHeight="1" x14ac:dyDescent="0.25">
      <c r="E331" s="48"/>
      <c r="I331" s="49"/>
      <c r="K331" s="48"/>
      <c r="L331" s="48"/>
      <c r="O331" s="48"/>
      <c r="P331" s="48"/>
      <c r="Q331" s="48"/>
      <c r="R331" s="48"/>
      <c r="S331" s="56"/>
    </row>
    <row r="332" spans="5:19" ht="15.75" customHeight="1" x14ac:dyDescent="0.25">
      <c r="E332" s="48"/>
      <c r="I332" s="49"/>
      <c r="K332" s="48"/>
      <c r="L332" s="48"/>
      <c r="O332" s="48"/>
      <c r="P332" s="48"/>
      <c r="Q332" s="48"/>
      <c r="R332" s="48"/>
      <c r="S332" s="56"/>
    </row>
    <row r="333" spans="5:19" ht="15.75" customHeight="1" x14ac:dyDescent="0.25">
      <c r="E333" s="48"/>
      <c r="I333" s="49"/>
      <c r="K333" s="48"/>
      <c r="L333" s="48"/>
      <c r="O333" s="48"/>
      <c r="P333" s="48"/>
      <c r="Q333" s="48"/>
      <c r="R333" s="48"/>
      <c r="S333" s="56"/>
    </row>
    <row r="334" spans="5:19" ht="15.75" customHeight="1" x14ac:dyDescent="0.25">
      <c r="E334" s="48"/>
      <c r="I334" s="49"/>
      <c r="K334" s="48"/>
      <c r="L334" s="48"/>
      <c r="O334" s="48"/>
      <c r="P334" s="48"/>
      <c r="Q334" s="48"/>
      <c r="R334" s="48"/>
      <c r="S334" s="56"/>
    </row>
    <row r="335" spans="5:19" ht="15.75" customHeight="1" x14ac:dyDescent="0.25">
      <c r="E335" s="48"/>
      <c r="I335" s="49"/>
      <c r="K335" s="48"/>
      <c r="L335" s="48"/>
      <c r="O335" s="48"/>
      <c r="P335" s="48"/>
      <c r="Q335" s="48"/>
      <c r="R335" s="48"/>
      <c r="S335" s="56"/>
    </row>
    <row r="336" spans="5:19" ht="15.75" customHeight="1" x14ac:dyDescent="0.25">
      <c r="E336" s="48"/>
      <c r="I336" s="49"/>
      <c r="K336" s="48"/>
      <c r="L336" s="48"/>
      <c r="O336" s="48"/>
      <c r="P336" s="48"/>
      <c r="Q336" s="48"/>
      <c r="R336" s="48"/>
      <c r="S336" s="56"/>
    </row>
    <row r="337" spans="5:19" ht="15.75" customHeight="1" x14ac:dyDescent="0.25">
      <c r="E337" s="48"/>
      <c r="I337" s="49"/>
      <c r="K337" s="48"/>
      <c r="L337" s="48"/>
      <c r="O337" s="48"/>
      <c r="P337" s="48"/>
      <c r="Q337" s="48"/>
      <c r="R337" s="48"/>
      <c r="S337" s="56"/>
    </row>
    <row r="338" spans="5:19" ht="15.75" customHeight="1" x14ac:dyDescent="0.25">
      <c r="E338" s="48"/>
      <c r="I338" s="49"/>
      <c r="K338" s="48"/>
      <c r="L338" s="48"/>
      <c r="O338" s="48"/>
      <c r="P338" s="48"/>
      <c r="Q338" s="48"/>
      <c r="R338" s="48"/>
      <c r="S338" s="56"/>
    </row>
    <row r="339" spans="5:19" ht="15.75" customHeight="1" x14ac:dyDescent="0.25">
      <c r="E339" s="48"/>
      <c r="I339" s="49"/>
      <c r="K339" s="48"/>
      <c r="L339" s="48"/>
      <c r="O339" s="48"/>
      <c r="P339" s="48"/>
      <c r="Q339" s="48"/>
      <c r="R339" s="48"/>
      <c r="S339" s="56"/>
    </row>
    <row r="340" spans="5:19" ht="15.75" customHeight="1" x14ac:dyDescent="0.25">
      <c r="E340" s="48"/>
      <c r="I340" s="49"/>
      <c r="K340" s="48"/>
      <c r="L340" s="48"/>
      <c r="O340" s="48"/>
      <c r="P340" s="48"/>
      <c r="Q340" s="48"/>
      <c r="R340" s="48"/>
      <c r="S340" s="56"/>
    </row>
    <row r="341" spans="5:19" ht="15.75" customHeight="1" x14ac:dyDescent="0.25">
      <c r="E341" s="48"/>
      <c r="I341" s="49"/>
      <c r="K341" s="48"/>
      <c r="L341" s="48"/>
      <c r="O341" s="48"/>
      <c r="P341" s="48"/>
      <c r="Q341" s="48"/>
      <c r="R341" s="48"/>
      <c r="S341" s="56"/>
    </row>
    <row r="342" spans="5:19" ht="15.75" customHeight="1" x14ac:dyDescent="0.25">
      <c r="E342" s="48"/>
      <c r="I342" s="49"/>
      <c r="K342" s="48"/>
      <c r="L342" s="48"/>
      <c r="O342" s="48"/>
      <c r="P342" s="48"/>
      <c r="Q342" s="48"/>
      <c r="R342" s="48"/>
      <c r="S342" s="56"/>
    </row>
    <row r="343" spans="5:19" ht="15.75" customHeight="1" x14ac:dyDescent="0.25">
      <c r="E343" s="48"/>
      <c r="I343" s="49"/>
      <c r="K343" s="48"/>
      <c r="L343" s="48"/>
      <c r="O343" s="48"/>
      <c r="P343" s="48"/>
      <c r="Q343" s="48"/>
      <c r="R343" s="48"/>
      <c r="S343" s="56"/>
    </row>
    <row r="344" spans="5:19" ht="15.75" customHeight="1" x14ac:dyDescent="0.25">
      <c r="E344" s="48"/>
      <c r="I344" s="49"/>
      <c r="K344" s="48"/>
      <c r="L344" s="48"/>
      <c r="O344" s="48"/>
      <c r="P344" s="48"/>
      <c r="Q344" s="48"/>
      <c r="R344" s="48"/>
      <c r="S344" s="56"/>
    </row>
    <row r="345" spans="5:19" ht="15.75" customHeight="1" x14ac:dyDescent="0.25">
      <c r="E345" s="48"/>
      <c r="I345" s="49"/>
      <c r="K345" s="48"/>
      <c r="L345" s="48"/>
      <c r="O345" s="48"/>
      <c r="P345" s="48"/>
      <c r="Q345" s="48"/>
      <c r="R345" s="48"/>
      <c r="S345" s="56"/>
    </row>
    <row r="346" spans="5:19" ht="15.75" customHeight="1" x14ac:dyDescent="0.25">
      <c r="E346" s="48"/>
      <c r="I346" s="49"/>
      <c r="K346" s="48"/>
      <c r="L346" s="48"/>
      <c r="O346" s="48"/>
      <c r="P346" s="48"/>
      <c r="Q346" s="48"/>
      <c r="R346" s="48"/>
      <c r="S346" s="56"/>
    </row>
    <row r="347" spans="5:19" ht="15.75" customHeight="1" x14ac:dyDescent="0.25">
      <c r="E347" s="48"/>
      <c r="I347" s="49"/>
      <c r="K347" s="48"/>
      <c r="L347" s="48"/>
      <c r="O347" s="48"/>
      <c r="P347" s="48"/>
      <c r="Q347" s="48"/>
      <c r="R347" s="48"/>
      <c r="S347" s="56"/>
    </row>
    <row r="348" spans="5:19" ht="15.75" customHeight="1" x14ac:dyDescent="0.25">
      <c r="E348" s="48"/>
      <c r="I348" s="49"/>
      <c r="K348" s="48"/>
      <c r="L348" s="48"/>
      <c r="O348" s="48"/>
      <c r="P348" s="48"/>
      <c r="Q348" s="48"/>
      <c r="R348" s="48"/>
      <c r="S348" s="56"/>
    </row>
    <row r="349" spans="5:19" ht="15.75" customHeight="1" x14ac:dyDescent="0.25">
      <c r="E349" s="48"/>
      <c r="I349" s="49"/>
      <c r="K349" s="48"/>
      <c r="L349" s="48"/>
      <c r="O349" s="48"/>
      <c r="P349" s="48"/>
      <c r="Q349" s="48"/>
      <c r="R349" s="48"/>
      <c r="S349" s="56"/>
    </row>
    <row r="350" spans="5:19" ht="15.75" customHeight="1" x14ac:dyDescent="0.25">
      <c r="E350" s="48"/>
      <c r="I350" s="49"/>
      <c r="K350" s="48"/>
      <c r="L350" s="48"/>
      <c r="O350" s="48"/>
      <c r="P350" s="48"/>
      <c r="Q350" s="48"/>
      <c r="R350" s="48"/>
      <c r="S350" s="56"/>
    </row>
    <row r="351" spans="5:19" ht="15.75" customHeight="1" x14ac:dyDescent="0.25">
      <c r="E351" s="48"/>
      <c r="I351" s="49"/>
      <c r="K351" s="48"/>
      <c r="L351" s="48"/>
      <c r="O351" s="48"/>
      <c r="P351" s="48"/>
      <c r="Q351" s="48"/>
      <c r="R351" s="48"/>
      <c r="S351" s="56"/>
    </row>
    <row r="352" spans="5:19" ht="15.75" customHeight="1" x14ac:dyDescent="0.25">
      <c r="E352" s="48"/>
      <c r="I352" s="49"/>
      <c r="K352" s="48"/>
      <c r="L352" s="48"/>
      <c r="O352" s="48"/>
      <c r="P352" s="48"/>
      <c r="Q352" s="48"/>
      <c r="R352" s="48"/>
      <c r="S352" s="56"/>
    </row>
    <row r="353" spans="5:19" ht="15.75" customHeight="1" x14ac:dyDescent="0.25">
      <c r="E353" s="48"/>
      <c r="I353" s="49"/>
      <c r="K353" s="48"/>
      <c r="L353" s="48"/>
      <c r="O353" s="48"/>
      <c r="P353" s="48"/>
      <c r="Q353" s="48"/>
      <c r="R353" s="48"/>
      <c r="S353" s="56"/>
    </row>
    <row r="354" spans="5:19" ht="15.75" customHeight="1" x14ac:dyDescent="0.25">
      <c r="E354" s="48"/>
      <c r="I354" s="49"/>
      <c r="K354" s="48"/>
      <c r="L354" s="48"/>
      <c r="O354" s="48"/>
      <c r="P354" s="48"/>
      <c r="Q354" s="48"/>
      <c r="R354" s="48"/>
      <c r="S354" s="56"/>
    </row>
    <row r="355" spans="5:19" ht="15.75" customHeight="1" x14ac:dyDescent="0.25">
      <c r="E355" s="48"/>
      <c r="I355" s="49"/>
      <c r="K355" s="48"/>
      <c r="L355" s="48"/>
      <c r="O355" s="48"/>
      <c r="P355" s="48"/>
      <c r="Q355" s="48"/>
      <c r="R355" s="48"/>
      <c r="S355" s="56"/>
    </row>
    <row r="356" spans="5:19" ht="15.75" customHeight="1" x14ac:dyDescent="0.25">
      <c r="E356" s="48"/>
      <c r="I356" s="49"/>
      <c r="K356" s="48"/>
      <c r="L356" s="48"/>
      <c r="O356" s="48"/>
      <c r="P356" s="48"/>
      <c r="Q356" s="48"/>
      <c r="R356" s="48"/>
      <c r="S356" s="56"/>
    </row>
    <row r="357" spans="5:19" ht="15.75" customHeight="1" x14ac:dyDescent="0.25">
      <c r="E357" s="48"/>
      <c r="I357" s="49"/>
      <c r="K357" s="48"/>
      <c r="L357" s="48"/>
      <c r="O357" s="48"/>
      <c r="P357" s="48"/>
      <c r="Q357" s="48"/>
      <c r="R357" s="48"/>
      <c r="S357" s="56"/>
    </row>
    <row r="358" spans="5:19" ht="15.75" customHeight="1" x14ac:dyDescent="0.25">
      <c r="E358" s="48"/>
      <c r="I358" s="49"/>
      <c r="K358" s="48"/>
      <c r="L358" s="48"/>
      <c r="O358" s="48"/>
      <c r="P358" s="48"/>
      <c r="Q358" s="48"/>
      <c r="R358" s="48"/>
      <c r="S358" s="56"/>
    </row>
    <row r="359" spans="5:19" ht="15.75" customHeight="1" x14ac:dyDescent="0.25">
      <c r="E359" s="48"/>
      <c r="I359" s="49"/>
      <c r="K359" s="48"/>
      <c r="L359" s="48"/>
      <c r="O359" s="48"/>
      <c r="P359" s="48"/>
      <c r="Q359" s="48"/>
      <c r="R359" s="48"/>
      <c r="S359" s="56"/>
    </row>
    <row r="360" spans="5:19" ht="15.75" customHeight="1" x14ac:dyDescent="0.25">
      <c r="E360" s="48"/>
      <c r="I360" s="49"/>
      <c r="K360" s="48"/>
      <c r="L360" s="48"/>
      <c r="O360" s="48"/>
      <c r="P360" s="48"/>
      <c r="Q360" s="48"/>
      <c r="R360" s="48"/>
      <c r="S360" s="56"/>
    </row>
    <row r="361" spans="5:19" ht="15.75" customHeight="1" x14ac:dyDescent="0.25">
      <c r="E361" s="48"/>
      <c r="I361" s="49"/>
      <c r="K361" s="48"/>
      <c r="L361" s="48"/>
      <c r="O361" s="48"/>
      <c r="P361" s="48"/>
      <c r="Q361" s="48"/>
      <c r="R361" s="48"/>
      <c r="S361" s="56"/>
    </row>
    <row r="362" spans="5:19" ht="15.75" customHeight="1" x14ac:dyDescent="0.25">
      <c r="E362" s="48"/>
      <c r="I362" s="49"/>
      <c r="K362" s="48"/>
      <c r="L362" s="48"/>
      <c r="O362" s="48"/>
      <c r="P362" s="48"/>
      <c r="Q362" s="48"/>
      <c r="R362" s="48"/>
      <c r="S362" s="56"/>
    </row>
    <row r="363" spans="5:19" ht="15.75" customHeight="1" x14ac:dyDescent="0.25">
      <c r="E363" s="48"/>
      <c r="I363" s="49"/>
      <c r="K363" s="48"/>
      <c r="L363" s="48"/>
      <c r="O363" s="48"/>
      <c r="P363" s="48"/>
      <c r="Q363" s="48"/>
      <c r="R363" s="48"/>
      <c r="S363" s="56"/>
    </row>
    <row r="364" spans="5:19" ht="15.75" customHeight="1" x14ac:dyDescent="0.25">
      <c r="E364" s="48"/>
      <c r="I364" s="49"/>
      <c r="K364" s="48"/>
      <c r="L364" s="48"/>
      <c r="O364" s="48"/>
      <c r="P364" s="48"/>
      <c r="Q364" s="48"/>
      <c r="R364" s="48"/>
      <c r="S364" s="56"/>
    </row>
    <row r="365" spans="5:19" ht="15.75" customHeight="1" x14ac:dyDescent="0.25">
      <c r="E365" s="48"/>
      <c r="I365" s="49"/>
      <c r="K365" s="48"/>
      <c r="L365" s="48"/>
      <c r="O365" s="48"/>
      <c r="P365" s="48"/>
      <c r="Q365" s="48"/>
      <c r="R365" s="48"/>
      <c r="S365" s="56"/>
    </row>
    <row r="366" spans="5:19" ht="15.75" customHeight="1" x14ac:dyDescent="0.25">
      <c r="E366" s="48"/>
      <c r="I366" s="49"/>
      <c r="K366" s="48"/>
      <c r="L366" s="48"/>
      <c r="O366" s="48"/>
      <c r="P366" s="48"/>
      <c r="Q366" s="48"/>
      <c r="R366" s="48"/>
      <c r="S366" s="56"/>
    </row>
    <row r="367" spans="5:19" ht="15.75" customHeight="1" x14ac:dyDescent="0.25">
      <c r="E367" s="48"/>
      <c r="I367" s="49"/>
      <c r="K367" s="48"/>
      <c r="L367" s="48"/>
      <c r="O367" s="48"/>
      <c r="P367" s="48"/>
      <c r="Q367" s="48"/>
      <c r="R367" s="48"/>
      <c r="S367" s="56"/>
    </row>
    <row r="368" spans="5:19" ht="15.75" customHeight="1" x14ac:dyDescent="0.25">
      <c r="E368" s="48"/>
      <c r="I368" s="49"/>
      <c r="K368" s="48"/>
      <c r="L368" s="48"/>
      <c r="O368" s="48"/>
      <c r="P368" s="48"/>
      <c r="Q368" s="48"/>
      <c r="R368" s="48"/>
      <c r="S368" s="56"/>
    </row>
    <row r="369" spans="5:19" ht="15.75" customHeight="1" x14ac:dyDescent="0.25">
      <c r="E369" s="48"/>
      <c r="I369" s="49"/>
      <c r="K369" s="48"/>
      <c r="L369" s="48"/>
      <c r="O369" s="48"/>
      <c r="P369" s="48"/>
      <c r="Q369" s="48"/>
      <c r="R369" s="48"/>
      <c r="S369" s="56"/>
    </row>
    <row r="370" spans="5:19" ht="15.75" customHeight="1" x14ac:dyDescent="0.25">
      <c r="E370" s="48"/>
      <c r="I370" s="49"/>
      <c r="K370" s="48"/>
      <c r="L370" s="48"/>
      <c r="O370" s="48"/>
      <c r="P370" s="48"/>
      <c r="Q370" s="48"/>
      <c r="R370" s="48"/>
      <c r="S370" s="56"/>
    </row>
    <row r="371" spans="5:19" ht="15.75" customHeight="1" x14ac:dyDescent="0.25">
      <c r="E371" s="48"/>
      <c r="I371" s="49"/>
      <c r="K371" s="48"/>
      <c r="L371" s="48"/>
      <c r="O371" s="48"/>
      <c r="P371" s="48"/>
      <c r="Q371" s="48"/>
      <c r="R371" s="48"/>
      <c r="S371" s="56"/>
    </row>
    <row r="372" spans="5:19" ht="15.75" customHeight="1" x14ac:dyDescent="0.25">
      <c r="E372" s="48"/>
      <c r="I372" s="49"/>
      <c r="K372" s="48"/>
      <c r="L372" s="48"/>
      <c r="O372" s="48"/>
      <c r="P372" s="48"/>
      <c r="Q372" s="48"/>
      <c r="R372" s="48"/>
      <c r="S372" s="56"/>
    </row>
    <row r="373" spans="5:19" ht="15.75" customHeight="1" x14ac:dyDescent="0.25">
      <c r="E373" s="48"/>
      <c r="I373" s="49"/>
      <c r="K373" s="48"/>
      <c r="L373" s="48"/>
      <c r="O373" s="48"/>
      <c r="P373" s="48"/>
      <c r="Q373" s="48"/>
      <c r="R373" s="48"/>
      <c r="S373" s="56"/>
    </row>
    <row r="374" spans="5:19" ht="15.75" customHeight="1" x14ac:dyDescent="0.25">
      <c r="E374" s="48"/>
      <c r="I374" s="49"/>
      <c r="K374" s="48"/>
      <c r="L374" s="48"/>
      <c r="O374" s="48"/>
      <c r="P374" s="48"/>
      <c r="Q374" s="48"/>
      <c r="R374" s="48"/>
      <c r="S374" s="56"/>
    </row>
    <row r="375" spans="5:19" ht="15.75" customHeight="1" x14ac:dyDescent="0.25">
      <c r="E375" s="48"/>
      <c r="I375" s="49"/>
      <c r="K375" s="48"/>
      <c r="L375" s="48"/>
      <c r="O375" s="48"/>
      <c r="P375" s="48"/>
      <c r="Q375" s="48"/>
      <c r="R375" s="48"/>
      <c r="S375" s="56"/>
    </row>
    <row r="376" spans="5:19" ht="15.75" customHeight="1" x14ac:dyDescent="0.25">
      <c r="E376" s="48"/>
      <c r="I376" s="49"/>
      <c r="K376" s="48"/>
      <c r="L376" s="48"/>
      <c r="O376" s="48"/>
      <c r="P376" s="48"/>
      <c r="Q376" s="48"/>
      <c r="R376" s="48"/>
      <c r="S376" s="56"/>
    </row>
    <row r="377" spans="5:19" ht="15.75" customHeight="1" x14ac:dyDescent="0.25">
      <c r="E377" s="48"/>
      <c r="I377" s="49"/>
      <c r="K377" s="48"/>
      <c r="L377" s="48"/>
      <c r="O377" s="48"/>
      <c r="P377" s="48"/>
      <c r="Q377" s="48"/>
      <c r="R377" s="48"/>
      <c r="S377" s="56"/>
    </row>
    <row r="378" spans="5:19" ht="15.75" customHeight="1" x14ac:dyDescent="0.25">
      <c r="E378" s="48"/>
      <c r="I378" s="49"/>
      <c r="K378" s="48"/>
      <c r="L378" s="48"/>
      <c r="O378" s="48"/>
      <c r="P378" s="48"/>
      <c r="Q378" s="48"/>
      <c r="R378" s="48"/>
      <c r="S378" s="56"/>
    </row>
    <row r="379" spans="5:19" ht="15.75" customHeight="1" x14ac:dyDescent="0.25">
      <c r="E379" s="48"/>
      <c r="I379" s="49"/>
      <c r="K379" s="48"/>
      <c r="L379" s="48"/>
      <c r="O379" s="48"/>
      <c r="P379" s="48"/>
      <c r="Q379" s="48"/>
      <c r="R379" s="48"/>
      <c r="S379" s="56"/>
    </row>
    <row r="380" spans="5:19" ht="15.75" customHeight="1" x14ac:dyDescent="0.25">
      <c r="E380" s="48"/>
      <c r="I380" s="49"/>
      <c r="K380" s="48"/>
      <c r="L380" s="48"/>
      <c r="O380" s="48"/>
      <c r="P380" s="48"/>
      <c r="Q380" s="48"/>
      <c r="R380" s="48"/>
      <c r="S380" s="56"/>
    </row>
    <row r="381" spans="5:19" ht="15.75" customHeight="1" x14ac:dyDescent="0.25">
      <c r="E381" s="48"/>
      <c r="I381" s="49"/>
      <c r="K381" s="48"/>
      <c r="L381" s="48"/>
      <c r="O381" s="48"/>
      <c r="P381" s="48"/>
      <c r="Q381" s="48"/>
      <c r="R381" s="48"/>
      <c r="S381" s="56"/>
    </row>
    <row r="382" spans="5:19" ht="15.75" customHeight="1" x14ac:dyDescent="0.25">
      <c r="E382" s="48"/>
      <c r="I382" s="49"/>
      <c r="K382" s="48"/>
      <c r="L382" s="48"/>
      <c r="O382" s="48"/>
      <c r="P382" s="48"/>
      <c r="Q382" s="48"/>
      <c r="R382" s="48"/>
      <c r="S382" s="56"/>
    </row>
    <row r="383" spans="5:19" ht="15.75" customHeight="1" x14ac:dyDescent="0.25">
      <c r="E383" s="48"/>
      <c r="I383" s="49"/>
      <c r="K383" s="48"/>
      <c r="L383" s="48"/>
      <c r="O383" s="48"/>
      <c r="P383" s="48"/>
      <c r="Q383" s="48"/>
      <c r="R383" s="48"/>
      <c r="S383" s="56"/>
    </row>
    <row r="384" spans="5:19" ht="15.75" customHeight="1" x14ac:dyDescent="0.25">
      <c r="E384" s="48"/>
      <c r="I384" s="49"/>
      <c r="K384" s="48"/>
      <c r="L384" s="48"/>
      <c r="O384" s="48"/>
      <c r="P384" s="48"/>
      <c r="Q384" s="48"/>
      <c r="R384" s="48"/>
      <c r="S384" s="56"/>
    </row>
    <row r="385" spans="5:19" ht="15.75" customHeight="1" x14ac:dyDescent="0.25">
      <c r="E385" s="48"/>
      <c r="I385" s="49"/>
      <c r="K385" s="48"/>
      <c r="L385" s="48"/>
      <c r="O385" s="48"/>
      <c r="P385" s="48"/>
      <c r="Q385" s="48"/>
      <c r="R385" s="48"/>
      <c r="S385" s="56"/>
    </row>
    <row r="386" spans="5:19" ht="15.75" customHeight="1" x14ac:dyDescent="0.25">
      <c r="E386" s="48"/>
      <c r="I386" s="49"/>
      <c r="K386" s="48"/>
      <c r="L386" s="48"/>
      <c r="O386" s="48"/>
      <c r="P386" s="48"/>
      <c r="Q386" s="48"/>
      <c r="R386" s="48"/>
      <c r="S386" s="56"/>
    </row>
    <row r="387" spans="5:19" ht="15.75" customHeight="1" x14ac:dyDescent="0.25">
      <c r="E387" s="48"/>
      <c r="I387" s="49"/>
      <c r="K387" s="48"/>
      <c r="L387" s="48"/>
      <c r="O387" s="48"/>
      <c r="P387" s="48"/>
      <c r="Q387" s="48"/>
      <c r="R387" s="48"/>
      <c r="S387" s="56"/>
    </row>
    <row r="388" spans="5:19" ht="15.75" customHeight="1" x14ac:dyDescent="0.25">
      <c r="E388" s="48"/>
      <c r="I388" s="49"/>
      <c r="K388" s="48"/>
      <c r="L388" s="48"/>
      <c r="O388" s="48"/>
      <c r="P388" s="48"/>
      <c r="Q388" s="48"/>
      <c r="R388" s="48"/>
      <c r="S388" s="56"/>
    </row>
    <row r="389" spans="5:19" ht="15.75" customHeight="1" x14ac:dyDescent="0.25">
      <c r="E389" s="48"/>
      <c r="I389" s="49"/>
      <c r="K389" s="48"/>
      <c r="L389" s="48"/>
      <c r="O389" s="48"/>
      <c r="P389" s="48"/>
      <c r="Q389" s="48"/>
      <c r="R389" s="48"/>
      <c r="S389" s="56"/>
    </row>
    <row r="390" spans="5:19" ht="15.75" customHeight="1" x14ac:dyDescent="0.25">
      <c r="E390" s="48"/>
      <c r="I390" s="49"/>
      <c r="K390" s="48"/>
      <c r="L390" s="48"/>
      <c r="O390" s="48"/>
      <c r="P390" s="48"/>
      <c r="Q390" s="48"/>
      <c r="R390" s="48"/>
      <c r="S390" s="56"/>
    </row>
    <row r="391" spans="5:19" ht="15.75" customHeight="1" x14ac:dyDescent="0.25">
      <c r="E391" s="48"/>
      <c r="I391" s="49"/>
      <c r="K391" s="48"/>
      <c r="L391" s="48"/>
      <c r="O391" s="48"/>
      <c r="P391" s="48"/>
      <c r="Q391" s="48"/>
      <c r="R391" s="48"/>
      <c r="S391" s="56"/>
    </row>
    <row r="392" spans="5:19" ht="15.75" customHeight="1" x14ac:dyDescent="0.25">
      <c r="E392" s="48"/>
      <c r="I392" s="49"/>
      <c r="K392" s="48"/>
      <c r="L392" s="48"/>
      <c r="O392" s="48"/>
      <c r="P392" s="48"/>
      <c r="Q392" s="48"/>
      <c r="R392" s="48"/>
      <c r="S392" s="56"/>
    </row>
    <row r="393" spans="5:19" ht="15.75" customHeight="1" x14ac:dyDescent="0.25">
      <c r="E393" s="48"/>
      <c r="I393" s="49"/>
      <c r="K393" s="48"/>
      <c r="L393" s="48"/>
      <c r="O393" s="48"/>
      <c r="P393" s="48"/>
      <c r="Q393" s="48"/>
      <c r="R393" s="48"/>
      <c r="S393" s="56"/>
    </row>
    <row r="394" spans="5:19" ht="15.75" customHeight="1" x14ac:dyDescent="0.25">
      <c r="E394" s="48"/>
      <c r="I394" s="49"/>
      <c r="K394" s="48"/>
      <c r="L394" s="48"/>
      <c r="O394" s="48"/>
      <c r="P394" s="48"/>
      <c r="Q394" s="48"/>
      <c r="R394" s="48"/>
      <c r="S394" s="56"/>
    </row>
    <row r="395" spans="5:19" ht="15.75" customHeight="1" x14ac:dyDescent="0.25">
      <c r="E395" s="48"/>
      <c r="I395" s="49"/>
      <c r="K395" s="48"/>
      <c r="L395" s="48"/>
      <c r="O395" s="48"/>
      <c r="P395" s="48"/>
      <c r="Q395" s="48"/>
      <c r="R395" s="48"/>
      <c r="S395" s="56"/>
    </row>
    <row r="396" spans="5:19" ht="15.75" customHeight="1" x14ac:dyDescent="0.25">
      <c r="E396" s="48"/>
      <c r="I396" s="49"/>
      <c r="K396" s="48"/>
      <c r="L396" s="48"/>
      <c r="O396" s="48"/>
      <c r="P396" s="48"/>
      <c r="Q396" s="48"/>
      <c r="R396" s="48"/>
      <c r="S396" s="56"/>
    </row>
    <row r="397" spans="5:19" ht="15.75" customHeight="1" x14ac:dyDescent="0.25">
      <c r="E397" s="48"/>
      <c r="I397" s="49"/>
      <c r="K397" s="48"/>
      <c r="L397" s="48"/>
      <c r="O397" s="48"/>
      <c r="P397" s="48"/>
      <c r="Q397" s="48"/>
      <c r="R397" s="48"/>
      <c r="S397" s="56"/>
    </row>
    <row r="398" spans="5:19" ht="15.75" customHeight="1" x14ac:dyDescent="0.25">
      <c r="E398" s="48"/>
      <c r="I398" s="49"/>
      <c r="K398" s="48"/>
      <c r="L398" s="48"/>
      <c r="O398" s="48"/>
      <c r="P398" s="48"/>
      <c r="Q398" s="48"/>
      <c r="R398" s="48"/>
      <c r="S398" s="56"/>
    </row>
    <row r="399" spans="5:19" ht="15.75" customHeight="1" x14ac:dyDescent="0.25">
      <c r="E399" s="48"/>
      <c r="I399" s="49"/>
      <c r="K399" s="48"/>
      <c r="L399" s="48"/>
      <c r="O399" s="48"/>
      <c r="P399" s="48"/>
      <c r="Q399" s="48"/>
      <c r="R399" s="48"/>
      <c r="S399" s="56"/>
    </row>
    <row r="400" spans="5:19" ht="15.75" customHeight="1" x14ac:dyDescent="0.25">
      <c r="E400" s="48"/>
      <c r="I400" s="49"/>
      <c r="K400" s="48"/>
      <c r="L400" s="48"/>
      <c r="O400" s="48"/>
      <c r="P400" s="48"/>
      <c r="Q400" s="48"/>
      <c r="R400" s="48"/>
      <c r="S400" s="56"/>
    </row>
    <row r="401" spans="5:19" ht="15.75" customHeight="1" x14ac:dyDescent="0.25">
      <c r="E401" s="48"/>
      <c r="I401" s="49"/>
      <c r="K401" s="48"/>
      <c r="L401" s="48"/>
      <c r="O401" s="48"/>
      <c r="P401" s="48"/>
      <c r="Q401" s="48"/>
      <c r="R401" s="48"/>
      <c r="S401" s="56"/>
    </row>
    <row r="402" spans="5:19" ht="15.75" customHeight="1" x14ac:dyDescent="0.25">
      <c r="E402" s="48"/>
      <c r="I402" s="49"/>
      <c r="K402" s="48"/>
      <c r="L402" s="48"/>
      <c r="O402" s="48"/>
      <c r="P402" s="48"/>
      <c r="Q402" s="48"/>
      <c r="R402" s="48"/>
      <c r="S402" s="56"/>
    </row>
    <row r="403" spans="5:19" ht="15.75" customHeight="1" x14ac:dyDescent="0.25">
      <c r="E403" s="48"/>
      <c r="I403" s="49"/>
      <c r="K403" s="48"/>
      <c r="L403" s="48"/>
      <c r="O403" s="48"/>
      <c r="P403" s="48"/>
      <c r="Q403" s="48"/>
      <c r="R403" s="48"/>
      <c r="S403" s="56"/>
    </row>
    <row r="404" spans="5:19" ht="15.75" customHeight="1" x14ac:dyDescent="0.25">
      <c r="E404" s="48"/>
      <c r="I404" s="49"/>
      <c r="K404" s="48"/>
      <c r="L404" s="48"/>
      <c r="O404" s="48"/>
      <c r="P404" s="48"/>
      <c r="Q404" s="48"/>
      <c r="R404" s="48"/>
      <c r="S404" s="56"/>
    </row>
    <row r="405" spans="5:19" ht="15.75" customHeight="1" x14ac:dyDescent="0.25">
      <c r="E405" s="48"/>
      <c r="I405" s="49"/>
      <c r="K405" s="48"/>
      <c r="L405" s="48"/>
      <c r="O405" s="48"/>
      <c r="P405" s="48"/>
      <c r="Q405" s="48"/>
      <c r="R405" s="48"/>
      <c r="S405" s="56"/>
    </row>
    <row r="406" spans="5:19" ht="15.75" customHeight="1" x14ac:dyDescent="0.25">
      <c r="E406" s="48"/>
      <c r="I406" s="49"/>
      <c r="K406" s="48"/>
      <c r="L406" s="48"/>
      <c r="O406" s="48"/>
      <c r="P406" s="48"/>
      <c r="Q406" s="48"/>
      <c r="R406" s="48"/>
      <c r="S406" s="56"/>
    </row>
    <row r="407" spans="5:19" ht="15.75" customHeight="1" x14ac:dyDescent="0.25">
      <c r="E407" s="48"/>
      <c r="I407" s="49"/>
      <c r="K407" s="48"/>
      <c r="L407" s="48"/>
      <c r="O407" s="48"/>
      <c r="P407" s="48"/>
      <c r="Q407" s="48"/>
      <c r="R407" s="48"/>
      <c r="S407" s="56"/>
    </row>
    <row r="408" spans="5:19" ht="15.75" customHeight="1" x14ac:dyDescent="0.25">
      <c r="E408" s="48"/>
      <c r="I408" s="49"/>
      <c r="K408" s="48"/>
      <c r="L408" s="48"/>
      <c r="O408" s="48"/>
      <c r="P408" s="48"/>
      <c r="Q408" s="48"/>
      <c r="R408" s="48"/>
      <c r="S408" s="56"/>
    </row>
    <row r="409" spans="5:19" ht="15.75" customHeight="1" x14ac:dyDescent="0.25">
      <c r="E409" s="48"/>
      <c r="I409" s="49"/>
      <c r="K409" s="48"/>
      <c r="L409" s="48"/>
      <c r="O409" s="48"/>
      <c r="P409" s="48"/>
      <c r="Q409" s="48"/>
      <c r="R409" s="48"/>
      <c r="S409" s="56"/>
    </row>
    <row r="410" spans="5:19" ht="15.75" customHeight="1" x14ac:dyDescent="0.25">
      <c r="E410" s="48"/>
      <c r="I410" s="49"/>
      <c r="K410" s="48"/>
      <c r="L410" s="48"/>
      <c r="O410" s="48"/>
      <c r="P410" s="48"/>
      <c r="Q410" s="48"/>
      <c r="R410" s="48"/>
      <c r="S410" s="56"/>
    </row>
    <row r="411" spans="5:19" ht="15.75" customHeight="1" x14ac:dyDescent="0.25">
      <c r="E411" s="48"/>
      <c r="I411" s="49"/>
      <c r="K411" s="48"/>
      <c r="L411" s="48"/>
      <c r="O411" s="48"/>
      <c r="P411" s="48"/>
      <c r="Q411" s="48"/>
      <c r="R411" s="48"/>
      <c r="S411" s="56"/>
    </row>
    <row r="412" spans="5:19" ht="15.75" customHeight="1" x14ac:dyDescent="0.25">
      <c r="E412" s="48"/>
      <c r="I412" s="49"/>
      <c r="K412" s="48"/>
      <c r="L412" s="48"/>
      <c r="O412" s="48"/>
      <c r="P412" s="48"/>
      <c r="Q412" s="48"/>
      <c r="R412" s="48"/>
      <c r="S412" s="56"/>
    </row>
    <row r="413" spans="5:19" ht="15.75" customHeight="1" x14ac:dyDescent="0.25">
      <c r="E413" s="48"/>
      <c r="I413" s="49"/>
      <c r="K413" s="48"/>
      <c r="L413" s="48"/>
      <c r="O413" s="48"/>
      <c r="P413" s="48"/>
      <c r="Q413" s="48"/>
      <c r="R413" s="48"/>
      <c r="S413" s="56"/>
    </row>
    <row r="414" spans="5:19" ht="15.75" customHeight="1" x14ac:dyDescent="0.25">
      <c r="E414" s="48"/>
      <c r="I414" s="49"/>
      <c r="K414" s="48"/>
      <c r="L414" s="48"/>
      <c r="O414" s="48"/>
      <c r="P414" s="48"/>
      <c r="Q414" s="48"/>
      <c r="R414" s="48"/>
      <c r="S414" s="56"/>
    </row>
    <row r="415" spans="5:19" ht="15.75" customHeight="1" x14ac:dyDescent="0.25">
      <c r="E415" s="48"/>
      <c r="I415" s="49"/>
      <c r="K415" s="48"/>
      <c r="L415" s="48"/>
      <c r="O415" s="48"/>
      <c r="P415" s="48"/>
      <c r="Q415" s="48"/>
      <c r="R415" s="48"/>
      <c r="S415" s="56"/>
    </row>
    <row r="416" spans="5:19" ht="15.75" customHeight="1" x14ac:dyDescent="0.25">
      <c r="E416" s="48"/>
      <c r="I416" s="49"/>
      <c r="K416" s="48"/>
      <c r="L416" s="48"/>
      <c r="O416" s="48"/>
      <c r="P416" s="48"/>
      <c r="Q416" s="48"/>
      <c r="R416" s="48"/>
      <c r="S416" s="56"/>
    </row>
    <row r="417" spans="5:19" ht="15.75" customHeight="1" x14ac:dyDescent="0.25">
      <c r="E417" s="48"/>
      <c r="I417" s="49"/>
      <c r="K417" s="48"/>
      <c r="L417" s="48"/>
      <c r="O417" s="48"/>
      <c r="P417" s="48"/>
      <c r="Q417" s="48"/>
      <c r="R417" s="48"/>
      <c r="S417" s="56"/>
    </row>
    <row r="418" spans="5:19" ht="15.75" customHeight="1" x14ac:dyDescent="0.25">
      <c r="E418" s="48"/>
      <c r="I418" s="49"/>
      <c r="K418" s="48"/>
      <c r="L418" s="48"/>
      <c r="O418" s="48"/>
      <c r="P418" s="48"/>
      <c r="Q418" s="48"/>
      <c r="R418" s="48"/>
      <c r="S418" s="56"/>
    </row>
    <row r="419" spans="5:19" ht="15.75" customHeight="1" x14ac:dyDescent="0.25">
      <c r="E419" s="48"/>
      <c r="I419" s="49"/>
      <c r="K419" s="48"/>
      <c r="L419" s="48"/>
      <c r="O419" s="48"/>
      <c r="P419" s="48"/>
      <c r="Q419" s="48"/>
      <c r="R419" s="48"/>
      <c r="S419" s="56"/>
    </row>
    <row r="420" spans="5:19" ht="15.75" customHeight="1" x14ac:dyDescent="0.25">
      <c r="E420" s="48"/>
      <c r="I420" s="49"/>
      <c r="K420" s="48"/>
      <c r="L420" s="48"/>
      <c r="O420" s="48"/>
      <c r="P420" s="48"/>
      <c r="Q420" s="48"/>
      <c r="R420" s="48"/>
      <c r="S420" s="56"/>
    </row>
    <row r="421" spans="5:19" ht="15.75" customHeight="1" x14ac:dyDescent="0.25">
      <c r="E421" s="48"/>
      <c r="I421" s="49"/>
      <c r="K421" s="48"/>
      <c r="L421" s="48"/>
      <c r="O421" s="48"/>
      <c r="P421" s="48"/>
      <c r="Q421" s="48"/>
      <c r="R421" s="48"/>
      <c r="S421" s="56"/>
    </row>
    <row r="422" spans="5:19" ht="15.75" customHeight="1" x14ac:dyDescent="0.25">
      <c r="E422" s="48"/>
      <c r="I422" s="49"/>
      <c r="K422" s="48"/>
      <c r="L422" s="48"/>
      <c r="O422" s="48"/>
      <c r="P422" s="48"/>
      <c r="Q422" s="48"/>
      <c r="R422" s="48"/>
      <c r="S422" s="56"/>
    </row>
    <row r="423" spans="5:19" ht="15.75" customHeight="1" x14ac:dyDescent="0.25">
      <c r="E423" s="48"/>
      <c r="I423" s="49"/>
      <c r="K423" s="48"/>
      <c r="L423" s="48"/>
      <c r="O423" s="48"/>
      <c r="P423" s="48"/>
      <c r="Q423" s="48"/>
      <c r="R423" s="48"/>
      <c r="S423" s="56"/>
    </row>
    <row r="424" spans="5:19" ht="15.75" customHeight="1" x14ac:dyDescent="0.25">
      <c r="E424" s="48"/>
      <c r="I424" s="49"/>
      <c r="K424" s="48"/>
      <c r="L424" s="48"/>
      <c r="O424" s="48"/>
      <c r="P424" s="48"/>
      <c r="Q424" s="48"/>
      <c r="R424" s="48"/>
      <c r="S424" s="56"/>
    </row>
    <row r="425" spans="5:19" ht="15.75" customHeight="1" x14ac:dyDescent="0.25">
      <c r="E425" s="48"/>
      <c r="I425" s="49"/>
      <c r="K425" s="48"/>
      <c r="L425" s="48"/>
      <c r="O425" s="48"/>
      <c r="P425" s="48"/>
      <c r="Q425" s="48"/>
      <c r="R425" s="48"/>
      <c r="S425" s="56"/>
    </row>
    <row r="426" spans="5:19" ht="15.75" customHeight="1" x14ac:dyDescent="0.25">
      <c r="E426" s="48"/>
      <c r="I426" s="49"/>
      <c r="K426" s="48"/>
      <c r="L426" s="48"/>
      <c r="O426" s="48"/>
      <c r="P426" s="48"/>
      <c r="Q426" s="48"/>
      <c r="R426" s="48"/>
      <c r="S426" s="56"/>
    </row>
    <row r="427" spans="5:19" ht="15.75" customHeight="1" x14ac:dyDescent="0.25">
      <c r="E427" s="48"/>
      <c r="I427" s="49"/>
      <c r="K427" s="48"/>
      <c r="L427" s="48"/>
      <c r="O427" s="48"/>
      <c r="P427" s="48"/>
      <c r="Q427" s="48"/>
      <c r="R427" s="48"/>
      <c r="S427" s="56"/>
    </row>
    <row r="428" spans="5:19" ht="15.75" customHeight="1" x14ac:dyDescent="0.25">
      <c r="E428" s="48"/>
      <c r="I428" s="49"/>
      <c r="K428" s="48"/>
      <c r="L428" s="48"/>
      <c r="O428" s="48"/>
      <c r="P428" s="48"/>
      <c r="Q428" s="48"/>
      <c r="R428" s="48"/>
      <c r="S428" s="56"/>
    </row>
    <row r="429" spans="5:19" ht="15.75" customHeight="1" x14ac:dyDescent="0.25">
      <c r="E429" s="48"/>
      <c r="I429" s="49"/>
      <c r="K429" s="48"/>
      <c r="L429" s="48"/>
      <c r="O429" s="48"/>
      <c r="P429" s="48"/>
      <c r="Q429" s="48"/>
      <c r="R429" s="48"/>
      <c r="S429" s="56"/>
    </row>
    <row r="430" spans="5:19" ht="15.75" customHeight="1" x14ac:dyDescent="0.25">
      <c r="E430" s="48"/>
      <c r="I430" s="49"/>
      <c r="K430" s="48"/>
      <c r="L430" s="48"/>
      <c r="O430" s="48"/>
      <c r="P430" s="48"/>
      <c r="Q430" s="48"/>
      <c r="R430" s="48"/>
      <c r="S430" s="56"/>
    </row>
    <row r="431" spans="5:19" ht="15.75" customHeight="1" x14ac:dyDescent="0.25">
      <c r="E431" s="48"/>
      <c r="I431" s="49"/>
      <c r="K431" s="48"/>
      <c r="L431" s="48"/>
      <c r="O431" s="48"/>
      <c r="P431" s="48"/>
      <c r="Q431" s="48"/>
      <c r="R431" s="48"/>
      <c r="S431" s="56"/>
    </row>
    <row r="432" spans="5:19" ht="15.75" customHeight="1" x14ac:dyDescent="0.25">
      <c r="E432" s="48"/>
      <c r="I432" s="49"/>
      <c r="K432" s="48"/>
      <c r="L432" s="48"/>
      <c r="O432" s="48"/>
      <c r="P432" s="48"/>
      <c r="Q432" s="48"/>
      <c r="R432" s="48"/>
      <c r="S432" s="56"/>
    </row>
    <row r="433" spans="5:19" ht="15.75" customHeight="1" x14ac:dyDescent="0.25">
      <c r="E433" s="48"/>
      <c r="I433" s="49"/>
      <c r="K433" s="48"/>
      <c r="L433" s="48"/>
      <c r="O433" s="48"/>
      <c r="P433" s="48"/>
      <c r="Q433" s="48"/>
      <c r="R433" s="48"/>
      <c r="S433" s="56"/>
    </row>
    <row r="434" spans="5:19" ht="15.75" customHeight="1" x14ac:dyDescent="0.25">
      <c r="E434" s="48"/>
      <c r="I434" s="49"/>
      <c r="K434" s="48"/>
      <c r="L434" s="48"/>
      <c r="O434" s="48"/>
      <c r="P434" s="48"/>
      <c r="Q434" s="48"/>
      <c r="R434" s="48"/>
      <c r="S434" s="56"/>
    </row>
    <row r="435" spans="5:19" ht="15.75" customHeight="1" x14ac:dyDescent="0.25">
      <c r="E435" s="48"/>
      <c r="I435" s="49"/>
      <c r="K435" s="48"/>
      <c r="L435" s="48"/>
      <c r="O435" s="48"/>
      <c r="P435" s="48"/>
      <c r="Q435" s="48"/>
      <c r="R435" s="48"/>
      <c r="S435" s="56"/>
    </row>
    <row r="436" spans="5:19" ht="15.75" customHeight="1" x14ac:dyDescent="0.25">
      <c r="E436" s="48"/>
      <c r="I436" s="49"/>
      <c r="K436" s="48"/>
      <c r="L436" s="48"/>
      <c r="O436" s="48"/>
      <c r="P436" s="48"/>
      <c r="Q436" s="48"/>
      <c r="R436" s="48"/>
      <c r="S436" s="56"/>
    </row>
    <row r="437" spans="5:19" ht="15.75" customHeight="1" x14ac:dyDescent="0.25">
      <c r="E437" s="48"/>
      <c r="I437" s="49"/>
      <c r="K437" s="48"/>
      <c r="L437" s="48"/>
      <c r="O437" s="48"/>
      <c r="P437" s="48"/>
      <c r="Q437" s="48"/>
      <c r="R437" s="48"/>
      <c r="S437" s="56"/>
    </row>
    <row r="438" spans="5:19" ht="15.75" customHeight="1" x14ac:dyDescent="0.25">
      <c r="E438" s="48"/>
      <c r="I438" s="49"/>
      <c r="K438" s="48"/>
      <c r="L438" s="48"/>
      <c r="O438" s="48"/>
      <c r="P438" s="48"/>
      <c r="Q438" s="48"/>
      <c r="R438" s="48"/>
      <c r="S438" s="56"/>
    </row>
    <row r="439" spans="5:19" ht="15.75" customHeight="1" x14ac:dyDescent="0.25">
      <c r="E439" s="48"/>
      <c r="I439" s="49"/>
      <c r="K439" s="48"/>
      <c r="L439" s="48"/>
      <c r="O439" s="48"/>
      <c r="P439" s="48"/>
      <c r="Q439" s="48"/>
      <c r="R439" s="48"/>
      <c r="S439" s="56"/>
    </row>
    <row r="440" spans="5:19" ht="15.75" customHeight="1" x14ac:dyDescent="0.25">
      <c r="E440" s="48"/>
      <c r="I440" s="49"/>
      <c r="K440" s="48"/>
      <c r="L440" s="48"/>
      <c r="O440" s="48"/>
      <c r="P440" s="48"/>
      <c r="Q440" s="48"/>
      <c r="R440" s="48"/>
      <c r="S440" s="56"/>
    </row>
    <row r="441" spans="5:19" ht="15.75" customHeight="1" x14ac:dyDescent="0.25">
      <c r="E441" s="48"/>
      <c r="I441" s="49"/>
      <c r="K441" s="48"/>
      <c r="L441" s="48"/>
      <c r="O441" s="48"/>
      <c r="P441" s="48"/>
      <c r="Q441" s="48"/>
      <c r="R441" s="48"/>
      <c r="S441" s="56"/>
    </row>
    <row r="442" spans="5:19" ht="15.75" customHeight="1" x14ac:dyDescent="0.25">
      <c r="E442" s="48"/>
      <c r="I442" s="49"/>
      <c r="K442" s="48"/>
      <c r="L442" s="48"/>
      <c r="O442" s="48"/>
      <c r="P442" s="48"/>
      <c r="Q442" s="48"/>
      <c r="R442" s="48"/>
      <c r="S442" s="56"/>
    </row>
    <row r="443" spans="5:19" ht="15.75" customHeight="1" x14ac:dyDescent="0.25">
      <c r="E443" s="48"/>
      <c r="I443" s="49"/>
      <c r="K443" s="48"/>
      <c r="L443" s="48"/>
      <c r="O443" s="48"/>
      <c r="P443" s="48"/>
      <c r="Q443" s="48"/>
      <c r="R443" s="48"/>
      <c r="S443" s="56"/>
    </row>
    <row r="444" spans="5:19" ht="15.75" customHeight="1" x14ac:dyDescent="0.25">
      <c r="E444" s="48"/>
      <c r="I444" s="49"/>
      <c r="K444" s="48"/>
      <c r="L444" s="48"/>
      <c r="O444" s="48"/>
      <c r="P444" s="48"/>
      <c r="Q444" s="48"/>
      <c r="R444" s="48"/>
      <c r="S444" s="56"/>
    </row>
    <row r="445" spans="5:19" ht="15.75" customHeight="1" x14ac:dyDescent="0.25">
      <c r="E445" s="48"/>
      <c r="I445" s="49"/>
      <c r="K445" s="48"/>
      <c r="L445" s="48"/>
      <c r="O445" s="48"/>
      <c r="P445" s="48"/>
      <c r="Q445" s="48"/>
      <c r="R445" s="48"/>
      <c r="S445" s="56"/>
    </row>
    <row r="446" spans="5:19" ht="15.75" customHeight="1" x14ac:dyDescent="0.25">
      <c r="E446" s="48"/>
      <c r="I446" s="49"/>
      <c r="K446" s="48"/>
      <c r="L446" s="48"/>
      <c r="O446" s="48"/>
      <c r="P446" s="48"/>
      <c r="Q446" s="48"/>
      <c r="R446" s="48"/>
      <c r="S446" s="56"/>
    </row>
    <row r="447" spans="5:19" ht="15.75" customHeight="1" x14ac:dyDescent="0.25">
      <c r="E447" s="48"/>
      <c r="I447" s="49"/>
      <c r="K447" s="48"/>
      <c r="L447" s="48"/>
      <c r="O447" s="48"/>
      <c r="P447" s="48"/>
      <c r="Q447" s="48"/>
      <c r="R447" s="48"/>
      <c r="S447" s="56"/>
    </row>
    <row r="448" spans="5:19" ht="15.75" customHeight="1" x14ac:dyDescent="0.25">
      <c r="E448" s="48"/>
      <c r="I448" s="49"/>
      <c r="K448" s="48"/>
      <c r="L448" s="48"/>
      <c r="O448" s="48"/>
      <c r="P448" s="48"/>
      <c r="Q448" s="48"/>
      <c r="R448" s="48"/>
      <c r="S448" s="56"/>
    </row>
    <row r="449" spans="5:19" ht="15.75" customHeight="1" x14ac:dyDescent="0.25">
      <c r="E449" s="48"/>
      <c r="I449" s="49"/>
      <c r="K449" s="48"/>
      <c r="L449" s="48"/>
      <c r="O449" s="48"/>
      <c r="P449" s="48"/>
      <c r="Q449" s="48"/>
      <c r="R449" s="48"/>
      <c r="S449" s="56"/>
    </row>
    <row r="450" spans="5:19" ht="15.75" customHeight="1" x14ac:dyDescent="0.25">
      <c r="E450" s="48"/>
      <c r="I450" s="49"/>
      <c r="K450" s="48"/>
      <c r="L450" s="48"/>
      <c r="O450" s="48"/>
      <c r="P450" s="48"/>
      <c r="Q450" s="48"/>
      <c r="R450" s="48"/>
      <c r="S450" s="56"/>
    </row>
    <row r="451" spans="5:19" ht="15.75" customHeight="1" x14ac:dyDescent="0.25">
      <c r="E451" s="48"/>
      <c r="I451" s="49"/>
      <c r="K451" s="48"/>
      <c r="L451" s="48"/>
      <c r="O451" s="48"/>
      <c r="P451" s="48"/>
      <c r="Q451" s="48"/>
      <c r="R451" s="48"/>
      <c r="S451" s="56"/>
    </row>
    <row r="452" spans="5:19" ht="15.75" customHeight="1" x14ac:dyDescent="0.25">
      <c r="E452" s="48"/>
      <c r="I452" s="49"/>
      <c r="K452" s="48"/>
      <c r="L452" s="48"/>
      <c r="O452" s="48"/>
      <c r="P452" s="48"/>
      <c r="Q452" s="48"/>
      <c r="R452" s="48"/>
      <c r="S452" s="56"/>
    </row>
    <row r="453" spans="5:19" ht="15.75" customHeight="1" x14ac:dyDescent="0.25">
      <c r="E453" s="48"/>
      <c r="I453" s="49"/>
      <c r="K453" s="48"/>
      <c r="L453" s="48"/>
      <c r="O453" s="48"/>
      <c r="P453" s="48"/>
      <c r="Q453" s="48"/>
      <c r="R453" s="48"/>
      <c r="S453" s="56"/>
    </row>
    <row r="454" spans="5:19" ht="15.75" customHeight="1" x14ac:dyDescent="0.25">
      <c r="E454" s="48"/>
      <c r="I454" s="49"/>
      <c r="K454" s="48"/>
      <c r="L454" s="48"/>
      <c r="O454" s="48"/>
      <c r="P454" s="48"/>
      <c r="Q454" s="48"/>
      <c r="R454" s="48"/>
      <c r="S454" s="56"/>
    </row>
    <row r="455" spans="5:19" ht="15.75" customHeight="1" x14ac:dyDescent="0.25">
      <c r="E455" s="48"/>
      <c r="I455" s="49"/>
      <c r="K455" s="48"/>
      <c r="L455" s="48"/>
      <c r="O455" s="48"/>
      <c r="P455" s="48"/>
      <c r="Q455" s="48"/>
      <c r="R455" s="48"/>
      <c r="S455" s="56"/>
    </row>
    <row r="456" spans="5:19" ht="15.75" customHeight="1" x14ac:dyDescent="0.25">
      <c r="E456" s="48"/>
      <c r="I456" s="49"/>
      <c r="K456" s="48"/>
      <c r="L456" s="48"/>
      <c r="O456" s="48"/>
      <c r="P456" s="48"/>
      <c r="Q456" s="48"/>
      <c r="R456" s="48"/>
      <c r="S456" s="56"/>
    </row>
    <row r="457" spans="5:19" ht="15.75" customHeight="1" x14ac:dyDescent="0.25">
      <c r="E457" s="48"/>
      <c r="I457" s="49"/>
      <c r="K457" s="48"/>
      <c r="L457" s="48"/>
      <c r="O457" s="48"/>
      <c r="P457" s="48"/>
      <c r="Q457" s="48"/>
      <c r="R457" s="48"/>
      <c r="S457" s="56"/>
    </row>
    <row r="458" spans="5:19" ht="15.75" customHeight="1" x14ac:dyDescent="0.25">
      <c r="E458" s="48"/>
      <c r="I458" s="49"/>
      <c r="K458" s="48"/>
      <c r="L458" s="48"/>
      <c r="O458" s="48"/>
      <c r="P458" s="48"/>
      <c r="Q458" s="48"/>
      <c r="R458" s="48"/>
      <c r="S458" s="56"/>
    </row>
    <row r="459" spans="5:19" ht="15.75" customHeight="1" x14ac:dyDescent="0.25">
      <c r="E459" s="48"/>
      <c r="I459" s="49"/>
      <c r="K459" s="48"/>
      <c r="L459" s="48"/>
      <c r="O459" s="48"/>
      <c r="P459" s="48"/>
      <c r="Q459" s="48"/>
      <c r="R459" s="48"/>
      <c r="S459" s="56"/>
    </row>
    <row r="460" spans="5:19" ht="15.75" customHeight="1" x14ac:dyDescent="0.25">
      <c r="E460" s="48"/>
      <c r="I460" s="49"/>
      <c r="K460" s="48"/>
      <c r="L460" s="48"/>
      <c r="O460" s="48"/>
      <c r="P460" s="48"/>
      <c r="Q460" s="48"/>
      <c r="R460" s="48"/>
      <c r="S460" s="56"/>
    </row>
    <row r="461" spans="5:19" ht="15.75" customHeight="1" x14ac:dyDescent="0.25">
      <c r="E461" s="48"/>
      <c r="I461" s="49"/>
      <c r="K461" s="48"/>
      <c r="L461" s="48"/>
      <c r="O461" s="48"/>
      <c r="P461" s="48"/>
      <c r="Q461" s="48"/>
      <c r="R461" s="48"/>
      <c r="S461" s="56"/>
    </row>
    <row r="462" spans="5:19" ht="15.75" customHeight="1" x14ac:dyDescent="0.25">
      <c r="E462" s="48"/>
      <c r="I462" s="49"/>
      <c r="K462" s="48"/>
      <c r="L462" s="48"/>
      <c r="O462" s="48"/>
      <c r="P462" s="48"/>
      <c r="Q462" s="48"/>
      <c r="R462" s="48"/>
      <c r="S462" s="56"/>
    </row>
    <row r="463" spans="5:19" ht="15.75" customHeight="1" x14ac:dyDescent="0.25">
      <c r="E463" s="48"/>
      <c r="I463" s="49"/>
      <c r="K463" s="48"/>
      <c r="L463" s="48"/>
      <c r="O463" s="48"/>
      <c r="P463" s="48"/>
      <c r="Q463" s="48"/>
      <c r="R463" s="48"/>
      <c r="S463" s="56"/>
    </row>
    <row r="464" spans="5:19" ht="15.75" customHeight="1" x14ac:dyDescent="0.25">
      <c r="E464" s="48"/>
      <c r="I464" s="49"/>
      <c r="K464" s="48"/>
      <c r="L464" s="48"/>
      <c r="O464" s="48"/>
      <c r="P464" s="48"/>
      <c r="Q464" s="48"/>
      <c r="R464" s="48"/>
      <c r="S464" s="56"/>
    </row>
    <row r="465" spans="5:19" ht="15.75" customHeight="1" x14ac:dyDescent="0.25">
      <c r="E465" s="48"/>
      <c r="I465" s="49"/>
      <c r="K465" s="48"/>
      <c r="L465" s="48"/>
      <c r="O465" s="48"/>
      <c r="P465" s="48"/>
      <c r="Q465" s="48"/>
      <c r="R465" s="48"/>
      <c r="S465" s="56"/>
    </row>
    <row r="466" spans="5:19" ht="15.75" customHeight="1" x14ac:dyDescent="0.25">
      <c r="E466" s="48"/>
      <c r="I466" s="49"/>
      <c r="K466" s="48"/>
      <c r="L466" s="48"/>
      <c r="O466" s="48"/>
      <c r="P466" s="48"/>
      <c r="Q466" s="48"/>
      <c r="R466" s="48"/>
      <c r="S466" s="56"/>
    </row>
    <row r="467" spans="5:19" ht="15.75" customHeight="1" x14ac:dyDescent="0.25">
      <c r="E467" s="48"/>
      <c r="I467" s="49"/>
      <c r="K467" s="48"/>
      <c r="L467" s="48"/>
      <c r="O467" s="48"/>
      <c r="P467" s="48"/>
      <c r="Q467" s="48"/>
      <c r="R467" s="48"/>
      <c r="S467" s="56"/>
    </row>
    <row r="468" spans="5:19" ht="15.75" customHeight="1" x14ac:dyDescent="0.25">
      <c r="E468" s="48"/>
      <c r="I468" s="49"/>
      <c r="K468" s="48"/>
      <c r="L468" s="48"/>
      <c r="O468" s="48"/>
      <c r="P468" s="48"/>
      <c r="Q468" s="48"/>
      <c r="R468" s="48"/>
      <c r="S468" s="56"/>
    </row>
    <row r="469" spans="5:19" ht="15.75" customHeight="1" x14ac:dyDescent="0.25">
      <c r="E469" s="48"/>
      <c r="I469" s="49"/>
      <c r="K469" s="48"/>
      <c r="L469" s="48"/>
      <c r="O469" s="48"/>
      <c r="P469" s="48"/>
      <c r="Q469" s="48"/>
      <c r="R469" s="48"/>
      <c r="S469" s="56"/>
    </row>
    <row r="470" spans="5:19" ht="15.75" customHeight="1" x14ac:dyDescent="0.25">
      <c r="E470" s="48"/>
      <c r="I470" s="49"/>
      <c r="K470" s="48"/>
      <c r="L470" s="48"/>
      <c r="O470" s="48"/>
      <c r="P470" s="48"/>
      <c r="Q470" s="48"/>
      <c r="R470" s="48"/>
      <c r="S470" s="56"/>
    </row>
    <row r="471" spans="5:19" ht="15.75" customHeight="1" x14ac:dyDescent="0.25">
      <c r="E471" s="48"/>
      <c r="I471" s="49"/>
      <c r="K471" s="48"/>
      <c r="L471" s="48"/>
      <c r="O471" s="48"/>
      <c r="P471" s="48"/>
      <c r="Q471" s="48"/>
      <c r="R471" s="48"/>
      <c r="S471" s="56"/>
    </row>
    <row r="472" spans="5:19" ht="15.75" customHeight="1" x14ac:dyDescent="0.25">
      <c r="E472" s="48"/>
      <c r="I472" s="49"/>
      <c r="K472" s="48"/>
      <c r="L472" s="48"/>
      <c r="O472" s="48"/>
      <c r="P472" s="48"/>
      <c r="Q472" s="48"/>
      <c r="R472" s="48"/>
      <c r="S472" s="56"/>
    </row>
    <row r="473" spans="5:19" ht="15.75" customHeight="1" x14ac:dyDescent="0.25">
      <c r="E473" s="48"/>
      <c r="I473" s="49"/>
      <c r="K473" s="48"/>
      <c r="L473" s="48"/>
      <c r="O473" s="48"/>
      <c r="P473" s="48"/>
      <c r="Q473" s="48"/>
      <c r="R473" s="48"/>
      <c r="S473" s="56"/>
    </row>
    <row r="474" spans="5:19" ht="15.75" customHeight="1" x14ac:dyDescent="0.25">
      <c r="E474" s="48"/>
      <c r="I474" s="49"/>
      <c r="K474" s="48"/>
      <c r="L474" s="48"/>
      <c r="O474" s="48"/>
      <c r="P474" s="48"/>
      <c r="Q474" s="48"/>
      <c r="R474" s="48"/>
      <c r="S474" s="56"/>
    </row>
    <row r="475" spans="5:19" ht="15.75" customHeight="1" x14ac:dyDescent="0.25">
      <c r="E475" s="48"/>
      <c r="I475" s="49"/>
      <c r="K475" s="48"/>
      <c r="L475" s="48"/>
      <c r="O475" s="48"/>
      <c r="P475" s="48"/>
      <c r="Q475" s="48"/>
      <c r="R475" s="48"/>
      <c r="S475" s="56"/>
    </row>
    <row r="476" spans="5:19" ht="15.75" customHeight="1" x14ac:dyDescent="0.25">
      <c r="E476" s="48"/>
      <c r="I476" s="49"/>
      <c r="K476" s="48"/>
      <c r="L476" s="48"/>
      <c r="O476" s="48"/>
      <c r="P476" s="48"/>
      <c r="Q476" s="48"/>
      <c r="R476" s="48"/>
      <c r="S476" s="56"/>
    </row>
    <row r="477" spans="5:19" ht="15.75" customHeight="1" x14ac:dyDescent="0.25">
      <c r="E477" s="48"/>
      <c r="I477" s="49"/>
      <c r="K477" s="48"/>
      <c r="L477" s="48"/>
      <c r="O477" s="48"/>
      <c r="P477" s="48"/>
      <c r="Q477" s="48"/>
      <c r="R477" s="48"/>
      <c r="S477" s="56"/>
    </row>
    <row r="478" spans="5:19" ht="15.75" customHeight="1" x14ac:dyDescent="0.25">
      <c r="E478" s="48"/>
      <c r="I478" s="49"/>
      <c r="K478" s="48"/>
      <c r="L478" s="48"/>
      <c r="O478" s="48"/>
      <c r="P478" s="48"/>
      <c r="Q478" s="48"/>
      <c r="R478" s="48"/>
      <c r="S478" s="56"/>
    </row>
    <row r="479" spans="5:19" ht="15.75" customHeight="1" x14ac:dyDescent="0.25">
      <c r="E479" s="48"/>
      <c r="I479" s="49"/>
      <c r="K479" s="48"/>
      <c r="L479" s="48"/>
      <c r="O479" s="48"/>
      <c r="P479" s="48"/>
      <c r="Q479" s="48"/>
      <c r="R479" s="48"/>
      <c r="S479" s="56"/>
    </row>
    <row r="480" spans="5:19" ht="15.75" customHeight="1" x14ac:dyDescent="0.25">
      <c r="E480" s="48"/>
      <c r="I480" s="49"/>
      <c r="K480" s="48"/>
      <c r="L480" s="48"/>
      <c r="O480" s="48"/>
      <c r="P480" s="48"/>
      <c r="Q480" s="48"/>
      <c r="R480" s="48"/>
      <c r="S480" s="56"/>
    </row>
    <row r="481" spans="5:19" ht="15.75" customHeight="1" x14ac:dyDescent="0.25">
      <c r="E481" s="48"/>
      <c r="I481" s="49"/>
      <c r="K481" s="48"/>
      <c r="L481" s="48"/>
      <c r="O481" s="48"/>
      <c r="P481" s="48"/>
      <c r="Q481" s="48"/>
      <c r="R481" s="48"/>
      <c r="S481" s="56"/>
    </row>
    <row r="482" spans="5:19" ht="15.75" customHeight="1" x14ac:dyDescent="0.25">
      <c r="E482" s="48"/>
      <c r="I482" s="49"/>
      <c r="K482" s="48"/>
      <c r="L482" s="48"/>
      <c r="O482" s="48"/>
      <c r="P482" s="48"/>
      <c r="Q482" s="48"/>
      <c r="R482" s="48"/>
      <c r="S482" s="56"/>
    </row>
    <row r="483" spans="5:19" ht="15.75" customHeight="1" x14ac:dyDescent="0.25">
      <c r="E483" s="48"/>
      <c r="I483" s="49"/>
      <c r="K483" s="48"/>
      <c r="L483" s="48"/>
      <c r="O483" s="48"/>
      <c r="P483" s="48"/>
      <c r="Q483" s="48"/>
      <c r="R483" s="48"/>
      <c r="S483" s="56"/>
    </row>
    <row r="484" spans="5:19" ht="15.75" customHeight="1" x14ac:dyDescent="0.25">
      <c r="E484" s="48"/>
      <c r="I484" s="49"/>
      <c r="K484" s="48"/>
      <c r="L484" s="48"/>
      <c r="O484" s="48"/>
      <c r="P484" s="48"/>
      <c r="Q484" s="48"/>
      <c r="R484" s="48"/>
      <c r="S484" s="56"/>
    </row>
    <row r="485" spans="5:19" ht="15.75" customHeight="1" x14ac:dyDescent="0.25">
      <c r="E485" s="48"/>
      <c r="I485" s="49"/>
      <c r="K485" s="48"/>
      <c r="L485" s="48"/>
      <c r="O485" s="48"/>
      <c r="P485" s="48"/>
      <c r="Q485" s="48"/>
      <c r="R485" s="48"/>
      <c r="S485" s="56"/>
    </row>
    <row r="486" spans="5:19" ht="15.75" customHeight="1" x14ac:dyDescent="0.25">
      <c r="E486" s="48"/>
      <c r="I486" s="49"/>
      <c r="K486" s="48"/>
      <c r="L486" s="48"/>
      <c r="O486" s="48"/>
      <c r="P486" s="48"/>
      <c r="Q486" s="48"/>
      <c r="R486" s="48"/>
      <c r="S486" s="56"/>
    </row>
    <row r="487" spans="5:19" ht="15.75" customHeight="1" x14ac:dyDescent="0.25">
      <c r="E487" s="48"/>
      <c r="I487" s="49"/>
      <c r="K487" s="48"/>
      <c r="L487" s="48"/>
      <c r="O487" s="48"/>
      <c r="P487" s="48"/>
      <c r="Q487" s="48"/>
      <c r="R487" s="48"/>
      <c r="S487" s="56"/>
    </row>
    <row r="488" spans="5:19" ht="15.75" customHeight="1" x14ac:dyDescent="0.25">
      <c r="E488" s="48"/>
      <c r="I488" s="49"/>
      <c r="K488" s="48"/>
      <c r="L488" s="48"/>
      <c r="O488" s="48"/>
      <c r="P488" s="48"/>
      <c r="Q488" s="48"/>
      <c r="R488" s="48"/>
      <c r="S488" s="56"/>
    </row>
    <row r="489" spans="5:19" ht="15.75" customHeight="1" x14ac:dyDescent="0.25">
      <c r="E489" s="48"/>
      <c r="I489" s="49"/>
      <c r="K489" s="48"/>
      <c r="L489" s="48"/>
      <c r="O489" s="48"/>
      <c r="P489" s="48"/>
      <c r="Q489" s="48"/>
      <c r="R489" s="48"/>
      <c r="S489" s="56"/>
    </row>
    <row r="490" spans="5:19" ht="15.75" customHeight="1" x14ac:dyDescent="0.25">
      <c r="E490" s="48"/>
      <c r="I490" s="49"/>
      <c r="K490" s="48"/>
      <c r="L490" s="48"/>
      <c r="O490" s="48"/>
      <c r="P490" s="48"/>
      <c r="Q490" s="48"/>
      <c r="R490" s="48"/>
      <c r="S490" s="56"/>
    </row>
    <row r="491" spans="5:19" ht="15.75" customHeight="1" x14ac:dyDescent="0.25">
      <c r="E491" s="48"/>
      <c r="I491" s="49"/>
      <c r="K491" s="48"/>
      <c r="L491" s="48"/>
      <c r="O491" s="48"/>
      <c r="P491" s="48"/>
      <c r="Q491" s="48"/>
      <c r="R491" s="48"/>
      <c r="S491" s="56"/>
    </row>
    <row r="492" spans="5:19" ht="15.75" customHeight="1" x14ac:dyDescent="0.25">
      <c r="E492" s="48"/>
      <c r="I492" s="49"/>
      <c r="K492" s="48"/>
      <c r="L492" s="48"/>
      <c r="O492" s="48"/>
      <c r="P492" s="48"/>
      <c r="Q492" s="48"/>
      <c r="R492" s="48"/>
      <c r="S492" s="56"/>
    </row>
    <row r="493" spans="5:19" ht="15.75" customHeight="1" x14ac:dyDescent="0.25">
      <c r="E493" s="48"/>
      <c r="I493" s="49"/>
      <c r="K493" s="48"/>
      <c r="L493" s="48"/>
      <c r="O493" s="48"/>
      <c r="P493" s="48"/>
      <c r="Q493" s="48"/>
      <c r="R493" s="48"/>
      <c r="S493" s="56"/>
    </row>
    <row r="494" spans="5:19" ht="15.75" customHeight="1" x14ac:dyDescent="0.25">
      <c r="E494" s="48"/>
      <c r="I494" s="49"/>
      <c r="K494" s="48"/>
      <c r="L494" s="48"/>
      <c r="O494" s="48"/>
      <c r="P494" s="48"/>
      <c r="Q494" s="48"/>
      <c r="R494" s="48"/>
      <c r="S494" s="56"/>
    </row>
    <row r="495" spans="5:19" ht="15.75" customHeight="1" x14ac:dyDescent="0.25">
      <c r="E495" s="48"/>
      <c r="I495" s="49"/>
      <c r="K495" s="48"/>
      <c r="L495" s="48"/>
      <c r="O495" s="48"/>
      <c r="P495" s="48"/>
      <c r="Q495" s="48"/>
      <c r="R495" s="48"/>
      <c r="S495" s="56"/>
    </row>
    <row r="496" spans="5:19" ht="15.75" customHeight="1" x14ac:dyDescent="0.25">
      <c r="E496" s="48"/>
      <c r="I496" s="49"/>
      <c r="K496" s="48"/>
      <c r="L496" s="48"/>
      <c r="O496" s="48"/>
      <c r="P496" s="48"/>
      <c r="Q496" s="48"/>
      <c r="R496" s="48"/>
      <c r="S496" s="56"/>
    </row>
    <row r="497" spans="5:19" ht="15.75" customHeight="1" x14ac:dyDescent="0.25">
      <c r="E497" s="48"/>
      <c r="I497" s="49"/>
      <c r="K497" s="48"/>
      <c r="L497" s="48"/>
      <c r="O497" s="48"/>
      <c r="P497" s="48"/>
      <c r="Q497" s="48"/>
      <c r="R497" s="48"/>
      <c r="S497" s="56"/>
    </row>
    <row r="498" spans="5:19" ht="15.75" customHeight="1" x14ac:dyDescent="0.25">
      <c r="E498" s="48"/>
      <c r="I498" s="49"/>
      <c r="K498" s="48"/>
      <c r="L498" s="48"/>
      <c r="O498" s="48"/>
      <c r="P498" s="48"/>
      <c r="Q498" s="48"/>
      <c r="R498" s="48"/>
      <c r="S498" s="56"/>
    </row>
    <row r="499" spans="5:19" ht="15.75" customHeight="1" x14ac:dyDescent="0.25">
      <c r="E499" s="48"/>
      <c r="I499" s="49"/>
      <c r="K499" s="48"/>
      <c r="L499" s="48"/>
      <c r="O499" s="48"/>
      <c r="P499" s="48"/>
      <c r="Q499" s="48"/>
      <c r="R499" s="48"/>
      <c r="S499" s="56"/>
    </row>
    <row r="500" spans="5:19" ht="15.75" customHeight="1" x14ac:dyDescent="0.25">
      <c r="E500" s="48"/>
      <c r="I500" s="49"/>
      <c r="K500" s="48"/>
      <c r="L500" s="48"/>
      <c r="O500" s="48"/>
      <c r="P500" s="48"/>
      <c r="Q500" s="48"/>
      <c r="R500" s="48"/>
      <c r="S500" s="56"/>
    </row>
    <row r="501" spans="5:19" ht="15.75" customHeight="1" x14ac:dyDescent="0.25">
      <c r="E501" s="48"/>
      <c r="I501" s="49"/>
      <c r="K501" s="48"/>
      <c r="L501" s="48"/>
      <c r="O501" s="48"/>
      <c r="P501" s="48"/>
      <c r="Q501" s="48"/>
      <c r="R501" s="48"/>
      <c r="S501" s="56"/>
    </row>
    <row r="502" spans="5:19" ht="15.75" customHeight="1" x14ac:dyDescent="0.25">
      <c r="E502" s="48"/>
      <c r="I502" s="49"/>
      <c r="K502" s="48"/>
      <c r="L502" s="48"/>
      <c r="O502" s="48"/>
      <c r="P502" s="48"/>
      <c r="Q502" s="48"/>
      <c r="R502" s="48"/>
      <c r="S502" s="56"/>
    </row>
    <row r="503" spans="5:19" ht="15.75" customHeight="1" x14ac:dyDescent="0.25">
      <c r="E503" s="48"/>
      <c r="I503" s="49"/>
      <c r="K503" s="48"/>
      <c r="L503" s="48"/>
      <c r="O503" s="48"/>
      <c r="P503" s="48"/>
      <c r="Q503" s="48"/>
      <c r="R503" s="48"/>
      <c r="S503" s="56"/>
    </row>
    <row r="504" spans="5:19" ht="15.75" customHeight="1" x14ac:dyDescent="0.25">
      <c r="E504" s="48"/>
      <c r="I504" s="49"/>
      <c r="K504" s="48"/>
      <c r="L504" s="48"/>
      <c r="O504" s="48"/>
      <c r="P504" s="48"/>
      <c r="Q504" s="48"/>
      <c r="R504" s="48"/>
      <c r="S504" s="56"/>
    </row>
    <row r="505" spans="5:19" ht="15.75" customHeight="1" x14ac:dyDescent="0.25">
      <c r="E505" s="48"/>
      <c r="I505" s="49"/>
      <c r="K505" s="48"/>
      <c r="L505" s="48"/>
      <c r="O505" s="48"/>
      <c r="P505" s="48"/>
      <c r="Q505" s="48"/>
      <c r="R505" s="48"/>
      <c r="S505" s="56"/>
    </row>
    <row r="506" spans="5:19" ht="15.75" customHeight="1" x14ac:dyDescent="0.25">
      <c r="E506" s="48"/>
      <c r="I506" s="49"/>
      <c r="K506" s="48"/>
      <c r="L506" s="48"/>
      <c r="O506" s="48"/>
      <c r="P506" s="48"/>
      <c r="Q506" s="48"/>
      <c r="R506" s="48"/>
      <c r="S506" s="56"/>
    </row>
    <row r="507" spans="5:19" ht="15.75" customHeight="1" x14ac:dyDescent="0.25">
      <c r="E507" s="48"/>
      <c r="I507" s="49"/>
      <c r="K507" s="48"/>
      <c r="L507" s="48"/>
      <c r="O507" s="48"/>
      <c r="P507" s="48"/>
      <c r="Q507" s="48"/>
      <c r="R507" s="48"/>
      <c r="S507" s="56"/>
    </row>
    <row r="508" spans="5:19" ht="15.75" customHeight="1" x14ac:dyDescent="0.25">
      <c r="E508" s="48"/>
      <c r="I508" s="49"/>
      <c r="K508" s="48"/>
      <c r="L508" s="48"/>
      <c r="O508" s="48"/>
      <c r="P508" s="48"/>
      <c r="Q508" s="48"/>
      <c r="R508" s="48"/>
      <c r="S508" s="56"/>
    </row>
    <row r="509" spans="5:19" ht="15.75" customHeight="1" x14ac:dyDescent="0.25">
      <c r="E509" s="48"/>
      <c r="I509" s="49"/>
      <c r="K509" s="48"/>
      <c r="L509" s="48"/>
      <c r="O509" s="48"/>
      <c r="P509" s="48"/>
      <c r="Q509" s="48"/>
      <c r="R509" s="48"/>
      <c r="S509" s="56"/>
    </row>
    <row r="510" spans="5:19" ht="15.75" customHeight="1" x14ac:dyDescent="0.25">
      <c r="E510" s="48"/>
      <c r="I510" s="49"/>
      <c r="K510" s="48"/>
      <c r="L510" s="48"/>
      <c r="O510" s="48"/>
      <c r="P510" s="48"/>
      <c r="Q510" s="48"/>
      <c r="R510" s="48"/>
      <c r="S510" s="56"/>
    </row>
    <row r="511" spans="5:19" ht="15.75" customHeight="1" x14ac:dyDescent="0.25">
      <c r="E511" s="48"/>
      <c r="I511" s="49"/>
      <c r="K511" s="48"/>
      <c r="L511" s="48"/>
      <c r="O511" s="48"/>
      <c r="P511" s="48"/>
      <c r="Q511" s="48"/>
      <c r="R511" s="48"/>
      <c r="S511" s="56"/>
    </row>
    <row r="512" spans="5:19" ht="15.75" customHeight="1" x14ac:dyDescent="0.25">
      <c r="E512" s="48"/>
      <c r="I512" s="49"/>
      <c r="K512" s="48"/>
      <c r="L512" s="48"/>
      <c r="O512" s="48"/>
      <c r="P512" s="48"/>
      <c r="Q512" s="48"/>
      <c r="R512" s="48"/>
      <c r="S512" s="56"/>
    </row>
    <row r="513" spans="5:19" ht="15.75" customHeight="1" x14ac:dyDescent="0.25">
      <c r="E513" s="48"/>
      <c r="I513" s="49"/>
      <c r="K513" s="48"/>
      <c r="L513" s="48"/>
      <c r="O513" s="48"/>
      <c r="P513" s="48"/>
      <c r="Q513" s="48"/>
      <c r="R513" s="48"/>
      <c r="S513" s="56"/>
    </row>
    <row r="514" spans="5:19" ht="15.75" customHeight="1" x14ac:dyDescent="0.25">
      <c r="E514" s="48"/>
      <c r="I514" s="49"/>
      <c r="K514" s="48"/>
      <c r="L514" s="48"/>
      <c r="O514" s="48"/>
      <c r="P514" s="48"/>
      <c r="Q514" s="48"/>
      <c r="R514" s="48"/>
      <c r="S514" s="56"/>
    </row>
    <row r="515" spans="5:19" ht="15.75" customHeight="1" x14ac:dyDescent="0.25">
      <c r="E515" s="48"/>
      <c r="I515" s="49"/>
      <c r="K515" s="48"/>
      <c r="L515" s="48"/>
      <c r="O515" s="48"/>
      <c r="P515" s="48"/>
      <c r="Q515" s="48"/>
      <c r="R515" s="48"/>
      <c r="S515" s="56"/>
    </row>
    <row r="516" spans="5:19" ht="15.75" customHeight="1" x14ac:dyDescent="0.25">
      <c r="E516" s="48"/>
      <c r="I516" s="49"/>
      <c r="K516" s="48"/>
      <c r="L516" s="48"/>
      <c r="O516" s="48"/>
      <c r="P516" s="48"/>
      <c r="Q516" s="48"/>
      <c r="R516" s="48"/>
      <c r="S516" s="56"/>
    </row>
    <row r="517" spans="5:19" ht="15.75" customHeight="1" x14ac:dyDescent="0.25">
      <c r="E517" s="48"/>
      <c r="I517" s="49"/>
      <c r="K517" s="48"/>
      <c r="L517" s="48"/>
      <c r="O517" s="48"/>
      <c r="P517" s="48"/>
      <c r="Q517" s="48"/>
      <c r="R517" s="48"/>
      <c r="S517" s="56"/>
    </row>
    <row r="518" spans="5:19" ht="15.75" customHeight="1" x14ac:dyDescent="0.25">
      <c r="E518" s="48"/>
      <c r="I518" s="49"/>
      <c r="K518" s="48"/>
      <c r="L518" s="48"/>
      <c r="O518" s="48"/>
      <c r="P518" s="48"/>
      <c r="Q518" s="48"/>
      <c r="R518" s="48"/>
      <c r="S518" s="56"/>
    </row>
    <row r="519" spans="5:19" ht="15.75" customHeight="1" x14ac:dyDescent="0.25">
      <c r="E519" s="48"/>
      <c r="I519" s="49"/>
      <c r="K519" s="48"/>
      <c r="L519" s="48"/>
      <c r="O519" s="48"/>
      <c r="P519" s="48"/>
      <c r="Q519" s="48"/>
      <c r="R519" s="48"/>
      <c r="S519" s="56"/>
    </row>
    <row r="520" spans="5:19" ht="15.75" customHeight="1" x14ac:dyDescent="0.25">
      <c r="E520" s="48"/>
      <c r="I520" s="49"/>
      <c r="K520" s="48"/>
      <c r="L520" s="48"/>
      <c r="O520" s="48"/>
      <c r="P520" s="48"/>
      <c r="Q520" s="48"/>
      <c r="R520" s="48"/>
      <c r="S520" s="56"/>
    </row>
    <row r="521" spans="5:19" ht="15.75" customHeight="1" x14ac:dyDescent="0.25">
      <c r="E521" s="48"/>
      <c r="I521" s="49"/>
      <c r="K521" s="48"/>
      <c r="L521" s="48"/>
      <c r="O521" s="48"/>
      <c r="P521" s="48"/>
      <c r="Q521" s="48"/>
      <c r="R521" s="48"/>
      <c r="S521" s="56"/>
    </row>
    <row r="522" spans="5:19" ht="15.75" customHeight="1" x14ac:dyDescent="0.25">
      <c r="E522" s="48"/>
      <c r="I522" s="49"/>
      <c r="K522" s="48"/>
      <c r="L522" s="48"/>
      <c r="O522" s="48"/>
      <c r="P522" s="48"/>
      <c r="Q522" s="48"/>
      <c r="R522" s="48"/>
      <c r="S522" s="56"/>
    </row>
    <row r="523" spans="5:19" ht="15.75" customHeight="1" x14ac:dyDescent="0.25">
      <c r="E523" s="48"/>
      <c r="I523" s="49"/>
      <c r="K523" s="48"/>
      <c r="L523" s="48"/>
      <c r="O523" s="48"/>
      <c r="P523" s="48"/>
      <c r="Q523" s="48"/>
      <c r="R523" s="48"/>
      <c r="S523" s="56"/>
    </row>
    <row r="524" spans="5:19" ht="15.75" customHeight="1" x14ac:dyDescent="0.25">
      <c r="E524" s="48"/>
      <c r="I524" s="49"/>
      <c r="K524" s="48"/>
      <c r="L524" s="48"/>
      <c r="O524" s="48"/>
      <c r="P524" s="48"/>
      <c r="Q524" s="48"/>
      <c r="R524" s="48"/>
      <c r="S524" s="56"/>
    </row>
    <row r="525" spans="5:19" ht="15.75" customHeight="1" x14ac:dyDescent="0.25">
      <c r="E525" s="48"/>
      <c r="I525" s="49"/>
      <c r="K525" s="48"/>
      <c r="L525" s="48"/>
      <c r="O525" s="48"/>
      <c r="P525" s="48"/>
      <c r="Q525" s="48"/>
      <c r="R525" s="48"/>
      <c r="S525" s="56"/>
    </row>
    <row r="526" spans="5:19" ht="15.75" customHeight="1" x14ac:dyDescent="0.25">
      <c r="E526" s="48"/>
      <c r="I526" s="49"/>
      <c r="K526" s="48"/>
      <c r="L526" s="48"/>
      <c r="O526" s="48"/>
      <c r="P526" s="48"/>
      <c r="Q526" s="48"/>
      <c r="R526" s="48"/>
      <c r="S526" s="56"/>
    </row>
    <row r="527" spans="5:19" ht="15.75" customHeight="1" x14ac:dyDescent="0.25">
      <c r="E527" s="48"/>
      <c r="I527" s="49"/>
      <c r="K527" s="48"/>
      <c r="L527" s="48"/>
      <c r="O527" s="48"/>
      <c r="P527" s="48"/>
      <c r="Q527" s="48"/>
      <c r="R527" s="48"/>
      <c r="S527" s="56"/>
    </row>
    <row r="528" spans="5:19" ht="15.75" customHeight="1" x14ac:dyDescent="0.25">
      <c r="E528" s="48"/>
      <c r="I528" s="49"/>
      <c r="K528" s="48"/>
      <c r="L528" s="48"/>
      <c r="O528" s="48"/>
      <c r="P528" s="48"/>
      <c r="Q528" s="48"/>
      <c r="R528" s="48"/>
      <c r="S528" s="56"/>
    </row>
    <row r="529" spans="5:19" ht="15.75" customHeight="1" x14ac:dyDescent="0.25">
      <c r="E529" s="48"/>
      <c r="I529" s="49"/>
      <c r="K529" s="48"/>
      <c r="L529" s="48"/>
      <c r="O529" s="48"/>
      <c r="P529" s="48"/>
      <c r="Q529" s="48"/>
      <c r="R529" s="48"/>
      <c r="S529" s="56"/>
    </row>
    <row r="530" spans="5:19" ht="15.75" customHeight="1" x14ac:dyDescent="0.25">
      <c r="E530" s="48"/>
      <c r="I530" s="49"/>
      <c r="K530" s="48"/>
      <c r="L530" s="48"/>
      <c r="O530" s="48"/>
      <c r="P530" s="48"/>
      <c r="Q530" s="48"/>
      <c r="R530" s="48"/>
      <c r="S530" s="56"/>
    </row>
    <row r="531" spans="5:19" ht="15.75" customHeight="1" x14ac:dyDescent="0.25">
      <c r="E531" s="48"/>
      <c r="I531" s="49"/>
      <c r="K531" s="48"/>
      <c r="L531" s="48"/>
      <c r="O531" s="48"/>
      <c r="P531" s="48"/>
      <c r="Q531" s="48"/>
      <c r="R531" s="48"/>
      <c r="S531" s="56"/>
    </row>
    <row r="532" spans="5:19" ht="15.75" customHeight="1" x14ac:dyDescent="0.25">
      <c r="E532" s="48"/>
      <c r="I532" s="49"/>
      <c r="K532" s="48"/>
      <c r="L532" s="48"/>
      <c r="O532" s="48"/>
      <c r="P532" s="48"/>
      <c r="Q532" s="48"/>
      <c r="R532" s="48"/>
      <c r="S532" s="56"/>
    </row>
    <row r="533" spans="5:19" ht="15.75" customHeight="1" x14ac:dyDescent="0.25">
      <c r="E533" s="48"/>
      <c r="I533" s="49"/>
      <c r="K533" s="48"/>
      <c r="L533" s="48"/>
      <c r="O533" s="48"/>
      <c r="P533" s="48"/>
      <c r="Q533" s="48"/>
      <c r="R533" s="48"/>
      <c r="S533" s="56"/>
    </row>
    <row r="534" spans="5:19" ht="15.75" customHeight="1" x14ac:dyDescent="0.25">
      <c r="E534" s="48"/>
      <c r="I534" s="49"/>
      <c r="K534" s="48"/>
      <c r="L534" s="48"/>
      <c r="O534" s="48"/>
      <c r="P534" s="48"/>
      <c r="Q534" s="48"/>
      <c r="R534" s="48"/>
      <c r="S534" s="56"/>
    </row>
    <row r="535" spans="5:19" ht="15.75" customHeight="1" x14ac:dyDescent="0.25">
      <c r="E535" s="48"/>
      <c r="I535" s="49"/>
      <c r="K535" s="48"/>
      <c r="L535" s="48"/>
      <c r="O535" s="48"/>
      <c r="P535" s="48"/>
      <c r="Q535" s="48"/>
      <c r="R535" s="48"/>
      <c r="S535" s="56"/>
    </row>
    <row r="536" spans="5:19" ht="15.75" customHeight="1" x14ac:dyDescent="0.25">
      <c r="E536" s="48"/>
      <c r="I536" s="49"/>
      <c r="K536" s="48"/>
      <c r="L536" s="48"/>
      <c r="O536" s="48"/>
      <c r="P536" s="48"/>
      <c r="Q536" s="48"/>
      <c r="R536" s="48"/>
      <c r="S536" s="56"/>
    </row>
    <row r="537" spans="5:19" ht="15.75" customHeight="1" x14ac:dyDescent="0.25">
      <c r="E537" s="48"/>
      <c r="I537" s="49"/>
      <c r="K537" s="48"/>
      <c r="L537" s="48"/>
      <c r="O537" s="48"/>
      <c r="P537" s="48"/>
      <c r="Q537" s="48"/>
      <c r="R537" s="48"/>
      <c r="S537" s="56"/>
    </row>
    <row r="538" spans="5:19" ht="15.75" customHeight="1" x14ac:dyDescent="0.25">
      <c r="E538" s="48"/>
      <c r="I538" s="49"/>
      <c r="K538" s="48"/>
      <c r="L538" s="48"/>
      <c r="O538" s="48"/>
      <c r="P538" s="48"/>
      <c r="Q538" s="48"/>
      <c r="R538" s="48"/>
      <c r="S538" s="56"/>
    </row>
    <row r="539" spans="5:19" ht="15.75" customHeight="1" x14ac:dyDescent="0.25">
      <c r="E539" s="48"/>
      <c r="I539" s="49"/>
      <c r="K539" s="48"/>
      <c r="L539" s="48"/>
      <c r="O539" s="48"/>
      <c r="P539" s="48"/>
      <c r="Q539" s="48"/>
      <c r="R539" s="48"/>
      <c r="S539" s="56"/>
    </row>
    <row r="540" spans="5:19" ht="15.75" customHeight="1" x14ac:dyDescent="0.25">
      <c r="E540" s="48"/>
      <c r="I540" s="49"/>
      <c r="K540" s="48"/>
      <c r="L540" s="48"/>
      <c r="O540" s="48"/>
      <c r="P540" s="48"/>
      <c r="Q540" s="48"/>
      <c r="R540" s="48"/>
      <c r="S540" s="56"/>
    </row>
    <row r="541" spans="5:19" ht="15.75" customHeight="1" x14ac:dyDescent="0.25">
      <c r="E541" s="48"/>
      <c r="I541" s="49"/>
      <c r="K541" s="48"/>
      <c r="L541" s="48"/>
      <c r="O541" s="48"/>
      <c r="P541" s="48"/>
      <c r="Q541" s="48"/>
      <c r="R541" s="48"/>
      <c r="S541" s="56"/>
    </row>
    <row r="542" spans="5:19" ht="15.75" customHeight="1" x14ac:dyDescent="0.25">
      <c r="E542" s="48"/>
      <c r="I542" s="49"/>
      <c r="K542" s="48"/>
      <c r="L542" s="48"/>
      <c r="O542" s="48"/>
      <c r="P542" s="48"/>
      <c r="Q542" s="48"/>
      <c r="R542" s="48"/>
      <c r="S542" s="56"/>
    </row>
    <row r="543" spans="5:19" ht="15.75" customHeight="1" x14ac:dyDescent="0.25">
      <c r="E543" s="48"/>
      <c r="I543" s="49"/>
      <c r="K543" s="48"/>
      <c r="L543" s="48"/>
      <c r="O543" s="48"/>
      <c r="P543" s="48"/>
      <c r="Q543" s="48"/>
      <c r="R543" s="48"/>
      <c r="S543" s="56"/>
    </row>
    <row r="544" spans="5:19" ht="15.75" customHeight="1" x14ac:dyDescent="0.25">
      <c r="E544" s="48"/>
      <c r="I544" s="49"/>
      <c r="K544" s="48"/>
      <c r="L544" s="48"/>
      <c r="O544" s="48"/>
      <c r="P544" s="48"/>
      <c r="Q544" s="48"/>
      <c r="R544" s="48"/>
      <c r="S544" s="56"/>
    </row>
    <row r="545" spans="5:19" ht="15.75" customHeight="1" x14ac:dyDescent="0.25">
      <c r="E545" s="48"/>
      <c r="I545" s="49"/>
      <c r="K545" s="48"/>
      <c r="L545" s="48"/>
      <c r="O545" s="48"/>
      <c r="P545" s="48"/>
      <c r="Q545" s="48"/>
      <c r="R545" s="48"/>
      <c r="S545" s="56"/>
    </row>
    <row r="546" spans="5:19" ht="15.75" customHeight="1" x14ac:dyDescent="0.25">
      <c r="E546" s="48"/>
      <c r="I546" s="49"/>
      <c r="K546" s="48"/>
      <c r="L546" s="48"/>
      <c r="O546" s="48"/>
      <c r="P546" s="48"/>
      <c r="Q546" s="48"/>
      <c r="R546" s="48"/>
      <c r="S546" s="56"/>
    </row>
    <row r="547" spans="5:19" ht="15.75" customHeight="1" x14ac:dyDescent="0.25">
      <c r="E547" s="48"/>
      <c r="I547" s="49"/>
      <c r="K547" s="48"/>
      <c r="L547" s="48"/>
      <c r="O547" s="48"/>
      <c r="P547" s="48"/>
      <c r="Q547" s="48"/>
      <c r="R547" s="48"/>
      <c r="S547" s="56"/>
    </row>
    <row r="548" spans="5:19" ht="15.75" customHeight="1" x14ac:dyDescent="0.25">
      <c r="E548" s="48"/>
      <c r="I548" s="49"/>
      <c r="K548" s="48"/>
      <c r="L548" s="48"/>
      <c r="O548" s="48"/>
      <c r="P548" s="48"/>
      <c r="Q548" s="48"/>
      <c r="R548" s="48"/>
      <c r="S548" s="56"/>
    </row>
    <row r="549" spans="5:19" ht="15.75" customHeight="1" x14ac:dyDescent="0.25">
      <c r="E549" s="48"/>
      <c r="I549" s="49"/>
      <c r="K549" s="48"/>
      <c r="L549" s="48"/>
      <c r="O549" s="48"/>
      <c r="P549" s="48"/>
      <c r="Q549" s="48"/>
      <c r="R549" s="48"/>
      <c r="S549" s="56"/>
    </row>
    <row r="550" spans="5:19" ht="15.75" customHeight="1" x14ac:dyDescent="0.25">
      <c r="E550" s="48"/>
      <c r="I550" s="49"/>
      <c r="K550" s="48"/>
      <c r="L550" s="48"/>
      <c r="O550" s="48"/>
      <c r="P550" s="48"/>
      <c r="Q550" s="48"/>
      <c r="R550" s="48"/>
      <c r="S550" s="56"/>
    </row>
    <row r="551" spans="5:19" ht="15.75" customHeight="1" x14ac:dyDescent="0.25">
      <c r="E551" s="48"/>
      <c r="I551" s="49"/>
      <c r="K551" s="48"/>
      <c r="L551" s="48"/>
      <c r="O551" s="48"/>
      <c r="P551" s="48"/>
      <c r="Q551" s="48"/>
      <c r="R551" s="48"/>
      <c r="S551" s="56"/>
    </row>
    <row r="552" spans="5:19" ht="15.75" customHeight="1" x14ac:dyDescent="0.25">
      <c r="E552" s="48"/>
      <c r="I552" s="49"/>
      <c r="K552" s="48"/>
      <c r="L552" s="48"/>
      <c r="O552" s="48"/>
      <c r="P552" s="48"/>
      <c r="Q552" s="48"/>
      <c r="R552" s="48"/>
      <c r="S552" s="56"/>
    </row>
    <row r="553" spans="5:19" ht="15.75" customHeight="1" x14ac:dyDescent="0.25">
      <c r="E553" s="48"/>
      <c r="I553" s="49"/>
      <c r="K553" s="48"/>
      <c r="L553" s="48"/>
      <c r="O553" s="48"/>
      <c r="P553" s="48"/>
      <c r="Q553" s="48"/>
      <c r="R553" s="48"/>
      <c r="S553" s="56"/>
    </row>
    <row r="554" spans="5:19" ht="15.75" customHeight="1" x14ac:dyDescent="0.25">
      <c r="E554" s="48"/>
      <c r="I554" s="49"/>
      <c r="K554" s="48"/>
      <c r="L554" s="48"/>
      <c r="O554" s="48"/>
      <c r="P554" s="48"/>
      <c r="Q554" s="48"/>
      <c r="R554" s="48"/>
      <c r="S554" s="56"/>
    </row>
    <row r="555" spans="5:19" ht="15.75" customHeight="1" x14ac:dyDescent="0.25">
      <c r="E555" s="48"/>
      <c r="I555" s="49"/>
      <c r="K555" s="48"/>
      <c r="L555" s="48"/>
      <c r="O555" s="48"/>
      <c r="P555" s="48"/>
      <c r="Q555" s="48"/>
      <c r="R555" s="48"/>
      <c r="S555" s="56"/>
    </row>
    <row r="556" spans="5:19" ht="15.75" customHeight="1" x14ac:dyDescent="0.25">
      <c r="E556" s="48"/>
      <c r="I556" s="49"/>
      <c r="K556" s="48"/>
      <c r="L556" s="48"/>
      <c r="O556" s="48"/>
      <c r="P556" s="48"/>
      <c r="Q556" s="48"/>
      <c r="R556" s="48"/>
      <c r="S556" s="56"/>
    </row>
    <row r="557" spans="5:19" ht="15.75" customHeight="1" x14ac:dyDescent="0.25">
      <c r="E557" s="48"/>
      <c r="I557" s="49"/>
      <c r="K557" s="48"/>
      <c r="L557" s="48"/>
      <c r="O557" s="48"/>
      <c r="P557" s="48"/>
      <c r="Q557" s="48"/>
      <c r="R557" s="48"/>
      <c r="S557" s="56"/>
    </row>
    <row r="558" spans="5:19" ht="15.75" customHeight="1" x14ac:dyDescent="0.25">
      <c r="E558" s="48"/>
      <c r="I558" s="49"/>
      <c r="K558" s="48"/>
      <c r="L558" s="48"/>
      <c r="O558" s="48"/>
      <c r="P558" s="48"/>
      <c r="Q558" s="48"/>
      <c r="R558" s="48"/>
      <c r="S558" s="56"/>
    </row>
    <row r="559" spans="5:19" ht="15.75" customHeight="1" x14ac:dyDescent="0.25">
      <c r="E559" s="48"/>
      <c r="I559" s="49"/>
      <c r="K559" s="48"/>
      <c r="L559" s="48"/>
      <c r="O559" s="48"/>
      <c r="P559" s="48"/>
      <c r="Q559" s="48"/>
      <c r="R559" s="48"/>
      <c r="S559" s="56"/>
    </row>
    <row r="560" spans="5:19" ht="15.75" customHeight="1" x14ac:dyDescent="0.25">
      <c r="E560" s="48"/>
      <c r="I560" s="49"/>
      <c r="K560" s="48"/>
      <c r="L560" s="48"/>
      <c r="O560" s="48"/>
      <c r="P560" s="48"/>
      <c r="Q560" s="48"/>
      <c r="R560" s="48"/>
      <c r="S560" s="56"/>
    </row>
    <row r="561" spans="5:19" ht="15.75" customHeight="1" x14ac:dyDescent="0.25">
      <c r="E561" s="48"/>
      <c r="I561" s="49"/>
      <c r="K561" s="48"/>
      <c r="L561" s="48"/>
      <c r="O561" s="48"/>
      <c r="P561" s="48"/>
      <c r="Q561" s="48"/>
      <c r="R561" s="48"/>
      <c r="S561" s="56"/>
    </row>
    <row r="562" spans="5:19" ht="15.75" customHeight="1" x14ac:dyDescent="0.25">
      <c r="E562" s="48"/>
      <c r="I562" s="49"/>
      <c r="K562" s="48"/>
      <c r="L562" s="48"/>
      <c r="O562" s="48"/>
      <c r="P562" s="48"/>
      <c r="Q562" s="48"/>
      <c r="R562" s="48"/>
      <c r="S562" s="56"/>
    </row>
    <row r="563" spans="5:19" ht="15.75" customHeight="1" x14ac:dyDescent="0.25">
      <c r="E563" s="48"/>
      <c r="I563" s="49"/>
      <c r="K563" s="48"/>
      <c r="L563" s="48"/>
      <c r="O563" s="48"/>
      <c r="P563" s="48"/>
      <c r="Q563" s="48"/>
      <c r="R563" s="48"/>
      <c r="S563" s="56"/>
    </row>
    <row r="564" spans="5:19" ht="15.75" customHeight="1" x14ac:dyDescent="0.25">
      <c r="E564" s="48"/>
      <c r="I564" s="49"/>
      <c r="K564" s="48"/>
      <c r="L564" s="48"/>
      <c r="O564" s="48"/>
      <c r="P564" s="48"/>
      <c r="Q564" s="48"/>
      <c r="R564" s="48"/>
      <c r="S564" s="56"/>
    </row>
    <row r="565" spans="5:19" ht="15.75" customHeight="1" x14ac:dyDescent="0.25">
      <c r="E565" s="48"/>
      <c r="I565" s="49"/>
      <c r="K565" s="48"/>
      <c r="L565" s="48"/>
      <c r="O565" s="48"/>
      <c r="P565" s="48"/>
      <c r="Q565" s="48"/>
      <c r="R565" s="48"/>
      <c r="S565" s="56"/>
    </row>
    <row r="566" spans="5:19" ht="15.75" customHeight="1" x14ac:dyDescent="0.25">
      <c r="E566" s="48"/>
      <c r="I566" s="49"/>
      <c r="K566" s="48"/>
      <c r="L566" s="48"/>
      <c r="O566" s="48"/>
      <c r="P566" s="48"/>
      <c r="Q566" s="48"/>
      <c r="R566" s="48"/>
      <c r="S566" s="56"/>
    </row>
    <row r="567" spans="5:19" ht="15.75" customHeight="1" x14ac:dyDescent="0.25">
      <c r="E567" s="48"/>
      <c r="I567" s="49"/>
      <c r="K567" s="48"/>
      <c r="L567" s="48"/>
      <c r="O567" s="48"/>
      <c r="P567" s="48"/>
      <c r="Q567" s="48"/>
      <c r="R567" s="48"/>
      <c r="S567" s="56"/>
    </row>
    <row r="568" spans="5:19" ht="15.75" customHeight="1" x14ac:dyDescent="0.25">
      <c r="E568" s="48"/>
      <c r="I568" s="49"/>
      <c r="K568" s="48"/>
      <c r="L568" s="48"/>
      <c r="O568" s="48"/>
      <c r="P568" s="48"/>
      <c r="Q568" s="48"/>
      <c r="R568" s="48"/>
      <c r="S568" s="56"/>
    </row>
    <row r="569" spans="5:19" ht="15.75" customHeight="1" x14ac:dyDescent="0.25">
      <c r="E569" s="48"/>
      <c r="I569" s="49"/>
      <c r="K569" s="48"/>
      <c r="L569" s="48"/>
      <c r="O569" s="48"/>
      <c r="P569" s="48"/>
      <c r="Q569" s="48"/>
      <c r="R569" s="48"/>
      <c r="S569" s="56"/>
    </row>
    <row r="570" spans="5:19" ht="15.75" customHeight="1" x14ac:dyDescent="0.25">
      <c r="E570" s="48"/>
      <c r="I570" s="49"/>
      <c r="K570" s="48"/>
      <c r="L570" s="48"/>
      <c r="O570" s="48"/>
      <c r="P570" s="48"/>
      <c r="Q570" s="48"/>
      <c r="R570" s="48"/>
      <c r="S570" s="56"/>
    </row>
    <row r="571" spans="5:19" ht="15.75" customHeight="1" x14ac:dyDescent="0.25">
      <c r="E571" s="48"/>
      <c r="I571" s="49"/>
      <c r="K571" s="48"/>
      <c r="L571" s="48"/>
      <c r="O571" s="48"/>
      <c r="P571" s="48"/>
      <c r="Q571" s="48"/>
      <c r="R571" s="48"/>
      <c r="S571" s="56"/>
    </row>
    <row r="572" spans="5:19" ht="15.75" customHeight="1" x14ac:dyDescent="0.25">
      <c r="E572" s="48"/>
      <c r="I572" s="49"/>
      <c r="K572" s="48"/>
      <c r="L572" s="48"/>
      <c r="O572" s="48"/>
      <c r="P572" s="48"/>
      <c r="Q572" s="48"/>
      <c r="R572" s="48"/>
      <c r="S572" s="56"/>
    </row>
    <row r="573" spans="5:19" ht="15.75" customHeight="1" x14ac:dyDescent="0.25">
      <c r="E573" s="48"/>
      <c r="I573" s="49"/>
      <c r="K573" s="48"/>
      <c r="L573" s="48"/>
      <c r="O573" s="48"/>
      <c r="P573" s="48"/>
      <c r="Q573" s="48"/>
      <c r="R573" s="48"/>
      <c r="S573" s="56"/>
    </row>
    <row r="574" spans="5:19" ht="15.75" customHeight="1" x14ac:dyDescent="0.25">
      <c r="E574" s="48"/>
      <c r="I574" s="49"/>
      <c r="K574" s="48"/>
      <c r="L574" s="48"/>
      <c r="O574" s="48"/>
      <c r="P574" s="48"/>
      <c r="Q574" s="48"/>
      <c r="R574" s="48"/>
      <c r="S574" s="56"/>
    </row>
    <row r="575" spans="5:19" ht="15.75" customHeight="1" x14ac:dyDescent="0.25">
      <c r="E575" s="48"/>
      <c r="I575" s="49"/>
      <c r="K575" s="48"/>
      <c r="L575" s="48"/>
      <c r="O575" s="48"/>
      <c r="P575" s="48"/>
      <c r="Q575" s="48"/>
      <c r="R575" s="48"/>
      <c r="S575" s="56"/>
    </row>
    <row r="576" spans="5:19" ht="15.75" customHeight="1" x14ac:dyDescent="0.25">
      <c r="E576" s="48"/>
      <c r="I576" s="49"/>
      <c r="K576" s="48"/>
      <c r="L576" s="48"/>
      <c r="O576" s="48"/>
      <c r="P576" s="48"/>
      <c r="Q576" s="48"/>
      <c r="R576" s="48"/>
      <c r="S576" s="56"/>
    </row>
    <row r="577" spans="5:19" ht="15.75" customHeight="1" x14ac:dyDescent="0.25">
      <c r="E577" s="48"/>
      <c r="I577" s="49"/>
      <c r="K577" s="48"/>
      <c r="L577" s="48"/>
      <c r="O577" s="48"/>
      <c r="P577" s="48"/>
      <c r="Q577" s="48"/>
      <c r="R577" s="48"/>
      <c r="S577" s="56"/>
    </row>
    <row r="578" spans="5:19" ht="15.75" customHeight="1" x14ac:dyDescent="0.25">
      <c r="E578" s="48"/>
      <c r="I578" s="49"/>
      <c r="K578" s="48"/>
      <c r="L578" s="48"/>
      <c r="O578" s="48"/>
      <c r="P578" s="48"/>
      <c r="Q578" s="48"/>
      <c r="R578" s="48"/>
      <c r="S578" s="56"/>
    </row>
    <row r="579" spans="5:19" ht="15.75" customHeight="1" x14ac:dyDescent="0.25">
      <c r="E579" s="48"/>
      <c r="I579" s="49"/>
      <c r="K579" s="48"/>
      <c r="L579" s="48"/>
      <c r="O579" s="48"/>
      <c r="P579" s="48"/>
      <c r="Q579" s="48"/>
      <c r="R579" s="48"/>
      <c r="S579" s="56"/>
    </row>
    <row r="580" spans="5:19" ht="15.75" customHeight="1" x14ac:dyDescent="0.25">
      <c r="E580" s="48"/>
      <c r="I580" s="49"/>
      <c r="K580" s="48"/>
      <c r="L580" s="48"/>
      <c r="O580" s="48"/>
      <c r="P580" s="48"/>
      <c r="Q580" s="48"/>
      <c r="R580" s="48"/>
      <c r="S580" s="56"/>
    </row>
    <row r="581" spans="5:19" ht="15.75" customHeight="1" x14ac:dyDescent="0.25">
      <c r="E581" s="48"/>
      <c r="I581" s="49"/>
      <c r="K581" s="48"/>
      <c r="L581" s="48"/>
      <c r="O581" s="48"/>
      <c r="P581" s="48"/>
      <c r="Q581" s="48"/>
      <c r="R581" s="48"/>
      <c r="S581" s="56"/>
    </row>
    <row r="582" spans="5:19" ht="15.75" customHeight="1" x14ac:dyDescent="0.25">
      <c r="E582" s="48"/>
      <c r="I582" s="49"/>
      <c r="K582" s="48"/>
      <c r="L582" s="48"/>
      <c r="O582" s="48"/>
      <c r="P582" s="48"/>
      <c r="Q582" s="48"/>
      <c r="R582" s="48"/>
      <c r="S582" s="56"/>
    </row>
    <row r="583" spans="5:19" ht="15.75" customHeight="1" x14ac:dyDescent="0.25">
      <c r="E583" s="48"/>
      <c r="I583" s="49"/>
      <c r="K583" s="48"/>
      <c r="L583" s="48"/>
      <c r="O583" s="48"/>
      <c r="P583" s="48"/>
      <c r="Q583" s="48"/>
      <c r="R583" s="48"/>
      <c r="S583" s="56"/>
    </row>
    <row r="584" spans="5:19" ht="15.75" customHeight="1" x14ac:dyDescent="0.25">
      <c r="E584" s="48"/>
      <c r="I584" s="49"/>
      <c r="K584" s="48"/>
      <c r="L584" s="48"/>
      <c r="O584" s="48"/>
      <c r="P584" s="48"/>
      <c r="Q584" s="48"/>
      <c r="R584" s="48"/>
      <c r="S584" s="56"/>
    </row>
    <row r="585" spans="5:19" ht="15.75" customHeight="1" x14ac:dyDescent="0.25">
      <c r="E585" s="48"/>
      <c r="I585" s="49"/>
      <c r="K585" s="48"/>
      <c r="L585" s="48"/>
      <c r="O585" s="48"/>
      <c r="P585" s="48"/>
      <c r="Q585" s="48"/>
      <c r="R585" s="48"/>
      <c r="S585" s="56"/>
    </row>
    <row r="586" spans="5:19" ht="15.75" customHeight="1" x14ac:dyDescent="0.25">
      <c r="E586" s="48"/>
      <c r="I586" s="49"/>
      <c r="K586" s="48"/>
      <c r="L586" s="48"/>
      <c r="O586" s="48"/>
      <c r="P586" s="48"/>
      <c r="Q586" s="48"/>
      <c r="R586" s="48"/>
      <c r="S586" s="56"/>
    </row>
    <row r="587" spans="5:19" ht="15.75" customHeight="1" x14ac:dyDescent="0.25">
      <c r="E587" s="48"/>
      <c r="I587" s="49"/>
      <c r="K587" s="48"/>
      <c r="L587" s="48"/>
      <c r="O587" s="48"/>
      <c r="P587" s="48"/>
      <c r="Q587" s="48"/>
      <c r="R587" s="48"/>
      <c r="S587" s="56"/>
    </row>
    <row r="588" spans="5:19" ht="15.75" customHeight="1" x14ac:dyDescent="0.25">
      <c r="E588" s="48"/>
      <c r="I588" s="49"/>
      <c r="K588" s="48"/>
      <c r="L588" s="48"/>
      <c r="O588" s="48"/>
      <c r="P588" s="48"/>
      <c r="Q588" s="48"/>
      <c r="R588" s="48"/>
      <c r="S588" s="56"/>
    </row>
    <row r="589" spans="5:19" ht="15.75" customHeight="1" x14ac:dyDescent="0.25">
      <c r="E589" s="48"/>
      <c r="I589" s="49"/>
      <c r="K589" s="48"/>
      <c r="L589" s="48"/>
      <c r="O589" s="48"/>
      <c r="P589" s="48"/>
      <c r="Q589" s="48"/>
      <c r="R589" s="48"/>
      <c r="S589" s="56"/>
    </row>
    <row r="590" spans="5:19" ht="15.75" customHeight="1" x14ac:dyDescent="0.25">
      <c r="E590" s="48"/>
      <c r="I590" s="49"/>
      <c r="K590" s="48"/>
      <c r="L590" s="48"/>
      <c r="O590" s="48"/>
      <c r="P590" s="48"/>
      <c r="Q590" s="48"/>
      <c r="R590" s="48"/>
      <c r="S590" s="56"/>
    </row>
    <row r="591" spans="5:19" ht="15.75" customHeight="1" x14ac:dyDescent="0.25">
      <c r="E591" s="48"/>
      <c r="I591" s="49"/>
      <c r="K591" s="48"/>
      <c r="L591" s="48"/>
      <c r="O591" s="48"/>
      <c r="P591" s="48"/>
      <c r="Q591" s="48"/>
      <c r="R591" s="48"/>
      <c r="S591" s="56"/>
    </row>
    <row r="592" spans="5:19" ht="15.75" customHeight="1" x14ac:dyDescent="0.25">
      <c r="E592" s="48"/>
      <c r="I592" s="49"/>
      <c r="K592" s="48"/>
      <c r="L592" s="48"/>
      <c r="O592" s="48"/>
      <c r="P592" s="48"/>
      <c r="Q592" s="48"/>
      <c r="R592" s="48"/>
      <c r="S592" s="56"/>
    </row>
    <row r="593" spans="5:19" ht="15.75" customHeight="1" x14ac:dyDescent="0.25">
      <c r="E593" s="48"/>
      <c r="I593" s="49"/>
      <c r="K593" s="48"/>
      <c r="L593" s="48"/>
      <c r="O593" s="48"/>
      <c r="P593" s="48"/>
      <c r="Q593" s="48"/>
      <c r="R593" s="48"/>
      <c r="S593" s="56"/>
    </row>
    <row r="594" spans="5:19" ht="15.75" customHeight="1" x14ac:dyDescent="0.25">
      <c r="E594" s="48"/>
      <c r="I594" s="49"/>
      <c r="K594" s="48"/>
      <c r="L594" s="48"/>
      <c r="O594" s="48"/>
      <c r="P594" s="48"/>
      <c r="Q594" s="48"/>
      <c r="R594" s="48"/>
      <c r="S594" s="56"/>
    </row>
    <row r="595" spans="5:19" ht="15.75" customHeight="1" x14ac:dyDescent="0.25">
      <c r="E595" s="48"/>
      <c r="I595" s="49"/>
      <c r="K595" s="48"/>
      <c r="L595" s="48"/>
      <c r="O595" s="48"/>
      <c r="P595" s="48"/>
      <c r="Q595" s="48"/>
      <c r="R595" s="48"/>
      <c r="S595" s="56"/>
    </row>
    <row r="596" spans="5:19" ht="15.75" customHeight="1" x14ac:dyDescent="0.25">
      <c r="E596" s="48"/>
      <c r="I596" s="49"/>
      <c r="K596" s="48"/>
      <c r="L596" s="48"/>
      <c r="O596" s="48"/>
      <c r="P596" s="48"/>
      <c r="Q596" s="48"/>
      <c r="R596" s="48"/>
      <c r="S596" s="56"/>
    </row>
    <row r="597" spans="5:19" ht="15.75" customHeight="1" x14ac:dyDescent="0.25">
      <c r="E597" s="48"/>
      <c r="I597" s="49"/>
      <c r="K597" s="48"/>
      <c r="L597" s="48"/>
      <c r="O597" s="48"/>
      <c r="P597" s="48"/>
      <c r="Q597" s="48"/>
      <c r="R597" s="48"/>
      <c r="S597" s="56"/>
    </row>
    <row r="598" spans="5:19" ht="15.75" customHeight="1" x14ac:dyDescent="0.25">
      <c r="E598" s="48"/>
      <c r="I598" s="49"/>
      <c r="K598" s="48"/>
      <c r="L598" s="48"/>
      <c r="O598" s="48"/>
      <c r="P598" s="48"/>
      <c r="Q598" s="48"/>
      <c r="R598" s="48"/>
      <c r="S598" s="56"/>
    </row>
    <row r="599" spans="5:19" ht="15.75" customHeight="1" x14ac:dyDescent="0.25">
      <c r="E599" s="48"/>
      <c r="I599" s="49"/>
      <c r="K599" s="48"/>
      <c r="L599" s="48"/>
      <c r="O599" s="48"/>
      <c r="P599" s="48"/>
      <c r="Q599" s="48"/>
      <c r="R599" s="48"/>
      <c r="S599" s="56"/>
    </row>
    <row r="600" spans="5:19" ht="15.75" customHeight="1" x14ac:dyDescent="0.25">
      <c r="E600" s="48"/>
      <c r="I600" s="49"/>
      <c r="K600" s="48"/>
      <c r="L600" s="48"/>
      <c r="O600" s="48"/>
      <c r="P600" s="48"/>
      <c r="Q600" s="48"/>
      <c r="R600" s="48"/>
      <c r="S600" s="56"/>
    </row>
    <row r="601" spans="5:19" ht="15.75" customHeight="1" x14ac:dyDescent="0.25">
      <c r="E601" s="48"/>
      <c r="I601" s="49"/>
      <c r="K601" s="48"/>
      <c r="L601" s="48"/>
      <c r="O601" s="48"/>
      <c r="P601" s="48"/>
      <c r="Q601" s="48"/>
      <c r="R601" s="48"/>
      <c r="S601" s="56"/>
    </row>
    <row r="602" spans="5:19" ht="15.75" customHeight="1" x14ac:dyDescent="0.25">
      <c r="E602" s="48"/>
      <c r="I602" s="49"/>
      <c r="K602" s="48"/>
      <c r="L602" s="48"/>
      <c r="O602" s="48"/>
      <c r="P602" s="48"/>
      <c r="Q602" s="48"/>
      <c r="R602" s="48"/>
      <c r="S602" s="56"/>
    </row>
    <row r="603" spans="5:19" ht="15.75" customHeight="1" x14ac:dyDescent="0.25">
      <c r="E603" s="48"/>
      <c r="I603" s="49"/>
      <c r="K603" s="48"/>
      <c r="L603" s="48"/>
      <c r="O603" s="48"/>
      <c r="P603" s="48"/>
      <c r="Q603" s="48"/>
      <c r="R603" s="48"/>
      <c r="S603" s="56"/>
    </row>
    <row r="604" spans="5:19" ht="15.75" customHeight="1" x14ac:dyDescent="0.25">
      <c r="E604" s="48"/>
      <c r="I604" s="49"/>
      <c r="K604" s="48"/>
      <c r="L604" s="48"/>
      <c r="O604" s="48"/>
      <c r="P604" s="48"/>
      <c r="Q604" s="48"/>
      <c r="R604" s="48"/>
      <c r="S604" s="56"/>
    </row>
    <row r="605" spans="5:19" ht="15.75" customHeight="1" x14ac:dyDescent="0.25">
      <c r="E605" s="48"/>
      <c r="I605" s="49"/>
      <c r="K605" s="48"/>
      <c r="L605" s="48"/>
      <c r="O605" s="48"/>
      <c r="P605" s="48"/>
      <c r="Q605" s="48"/>
      <c r="R605" s="48"/>
      <c r="S605" s="56"/>
    </row>
    <row r="606" spans="5:19" ht="15.75" customHeight="1" x14ac:dyDescent="0.25">
      <c r="E606" s="48"/>
      <c r="I606" s="49"/>
      <c r="K606" s="48"/>
      <c r="L606" s="48"/>
      <c r="O606" s="48"/>
      <c r="P606" s="48"/>
      <c r="Q606" s="48"/>
      <c r="R606" s="48"/>
      <c r="S606" s="56"/>
    </row>
    <row r="607" spans="5:19" ht="15.75" customHeight="1" x14ac:dyDescent="0.25">
      <c r="E607" s="48"/>
      <c r="I607" s="49"/>
      <c r="K607" s="48"/>
      <c r="L607" s="48"/>
      <c r="O607" s="48"/>
      <c r="P607" s="48"/>
      <c r="Q607" s="48"/>
      <c r="R607" s="48"/>
      <c r="S607" s="56"/>
    </row>
    <row r="608" spans="5:19" ht="15.75" customHeight="1" x14ac:dyDescent="0.25">
      <c r="E608" s="48"/>
      <c r="I608" s="49"/>
      <c r="K608" s="48"/>
      <c r="L608" s="48"/>
      <c r="O608" s="48"/>
      <c r="P608" s="48"/>
      <c r="Q608" s="48"/>
      <c r="R608" s="48"/>
      <c r="S608" s="56"/>
    </row>
    <row r="609" spans="5:19" ht="15.75" customHeight="1" x14ac:dyDescent="0.25">
      <c r="E609" s="48"/>
      <c r="I609" s="49"/>
      <c r="K609" s="48"/>
      <c r="L609" s="48"/>
      <c r="O609" s="48"/>
      <c r="P609" s="48"/>
      <c r="Q609" s="48"/>
      <c r="R609" s="48"/>
      <c r="S609" s="56"/>
    </row>
    <row r="610" spans="5:19" ht="15.75" customHeight="1" x14ac:dyDescent="0.25">
      <c r="E610" s="48"/>
      <c r="I610" s="49"/>
      <c r="K610" s="48"/>
      <c r="L610" s="48"/>
      <c r="O610" s="48"/>
      <c r="P610" s="48"/>
      <c r="Q610" s="48"/>
      <c r="R610" s="48"/>
      <c r="S610" s="56"/>
    </row>
    <row r="611" spans="5:19" ht="15.75" customHeight="1" x14ac:dyDescent="0.25">
      <c r="E611" s="48"/>
      <c r="I611" s="49"/>
      <c r="K611" s="48"/>
      <c r="L611" s="48"/>
      <c r="O611" s="48"/>
      <c r="P611" s="48"/>
      <c r="Q611" s="48"/>
      <c r="R611" s="48"/>
      <c r="S611" s="56"/>
    </row>
    <row r="612" spans="5:19" ht="15.75" customHeight="1" x14ac:dyDescent="0.25">
      <c r="E612" s="48"/>
      <c r="I612" s="49"/>
      <c r="K612" s="48"/>
      <c r="L612" s="48"/>
      <c r="O612" s="48"/>
      <c r="P612" s="48"/>
      <c r="Q612" s="48"/>
      <c r="R612" s="48"/>
      <c r="S612" s="56"/>
    </row>
    <row r="613" spans="5:19" ht="15.75" customHeight="1" x14ac:dyDescent="0.25">
      <c r="E613" s="48"/>
      <c r="I613" s="49"/>
      <c r="K613" s="48"/>
      <c r="L613" s="48"/>
      <c r="O613" s="48"/>
      <c r="P613" s="48"/>
      <c r="Q613" s="48"/>
      <c r="R613" s="48"/>
      <c r="S613" s="56"/>
    </row>
    <row r="614" spans="5:19" ht="15.75" customHeight="1" x14ac:dyDescent="0.25">
      <c r="E614" s="48"/>
      <c r="I614" s="49"/>
      <c r="K614" s="48"/>
      <c r="L614" s="48"/>
      <c r="O614" s="48"/>
      <c r="P614" s="48"/>
      <c r="Q614" s="48"/>
      <c r="R614" s="48"/>
      <c r="S614" s="56"/>
    </row>
    <row r="615" spans="5:19" ht="15.75" customHeight="1" x14ac:dyDescent="0.25">
      <c r="E615" s="48"/>
      <c r="I615" s="49"/>
      <c r="K615" s="48"/>
      <c r="L615" s="48"/>
      <c r="O615" s="48"/>
      <c r="P615" s="48"/>
      <c r="Q615" s="48"/>
      <c r="R615" s="48"/>
      <c r="S615" s="56"/>
    </row>
    <row r="616" spans="5:19" ht="15.75" customHeight="1" x14ac:dyDescent="0.25">
      <c r="E616" s="48"/>
      <c r="I616" s="49"/>
      <c r="K616" s="48"/>
      <c r="L616" s="48"/>
      <c r="O616" s="48"/>
      <c r="P616" s="48"/>
      <c r="Q616" s="48"/>
      <c r="R616" s="48"/>
      <c r="S616" s="56"/>
    </row>
    <row r="617" spans="5:19" ht="15.75" customHeight="1" x14ac:dyDescent="0.25">
      <c r="E617" s="48"/>
      <c r="I617" s="49"/>
      <c r="K617" s="48"/>
      <c r="L617" s="48"/>
      <c r="O617" s="48"/>
      <c r="P617" s="48"/>
      <c r="Q617" s="48"/>
      <c r="R617" s="48"/>
      <c r="S617" s="56"/>
    </row>
    <row r="618" spans="5:19" ht="15.75" customHeight="1" x14ac:dyDescent="0.25">
      <c r="E618" s="48"/>
      <c r="I618" s="49"/>
      <c r="K618" s="48"/>
      <c r="L618" s="48"/>
      <c r="O618" s="48"/>
      <c r="P618" s="48"/>
      <c r="Q618" s="48"/>
      <c r="R618" s="48"/>
      <c r="S618" s="56"/>
    </row>
    <row r="619" spans="5:19" ht="15.75" customHeight="1" x14ac:dyDescent="0.25">
      <c r="E619" s="48"/>
      <c r="I619" s="49"/>
      <c r="K619" s="48"/>
      <c r="L619" s="48"/>
      <c r="O619" s="48"/>
      <c r="P619" s="48"/>
      <c r="Q619" s="48"/>
      <c r="R619" s="48"/>
      <c r="S619" s="56"/>
    </row>
    <row r="620" spans="5:19" ht="15.75" customHeight="1" x14ac:dyDescent="0.25">
      <c r="E620" s="48"/>
      <c r="I620" s="49"/>
      <c r="K620" s="48"/>
      <c r="L620" s="48"/>
      <c r="O620" s="48"/>
      <c r="P620" s="48"/>
      <c r="Q620" s="48"/>
      <c r="R620" s="48"/>
      <c r="S620" s="56"/>
    </row>
    <row r="621" spans="5:19" ht="15.75" customHeight="1" x14ac:dyDescent="0.25">
      <c r="E621" s="48"/>
      <c r="I621" s="49"/>
      <c r="K621" s="48"/>
      <c r="L621" s="48"/>
      <c r="O621" s="48"/>
      <c r="P621" s="48"/>
      <c r="Q621" s="48"/>
      <c r="R621" s="48"/>
      <c r="S621" s="56"/>
    </row>
    <row r="622" spans="5:19" ht="15.75" customHeight="1" x14ac:dyDescent="0.25">
      <c r="E622" s="48"/>
      <c r="I622" s="49"/>
      <c r="K622" s="48"/>
      <c r="L622" s="48"/>
      <c r="O622" s="48"/>
      <c r="P622" s="48"/>
      <c r="Q622" s="48"/>
      <c r="R622" s="48"/>
      <c r="S622" s="56"/>
    </row>
    <row r="623" spans="5:19" ht="15.75" customHeight="1" x14ac:dyDescent="0.25">
      <c r="E623" s="48"/>
      <c r="I623" s="49"/>
      <c r="K623" s="48"/>
      <c r="L623" s="48"/>
      <c r="O623" s="48"/>
      <c r="P623" s="48"/>
      <c r="Q623" s="48"/>
      <c r="R623" s="48"/>
      <c r="S623" s="56"/>
    </row>
    <row r="624" spans="5:19" ht="15.75" customHeight="1" x14ac:dyDescent="0.25">
      <c r="E624" s="48"/>
      <c r="I624" s="49"/>
      <c r="K624" s="48"/>
      <c r="L624" s="48"/>
      <c r="O624" s="48"/>
      <c r="P624" s="48"/>
      <c r="Q624" s="48"/>
      <c r="R624" s="48"/>
      <c r="S624" s="56"/>
    </row>
    <row r="625" spans="5:19" ht="15.75" customHeight="1" x14ac:dyDescent="0.25">
      <c r="E625" s="48"/>
      <c r="I625" s="49"/>
      <c r="K625" s="48"/>
      <c r="L625" s="48"/>
      <c r="O625" s="48"/>
      <c r="P625" s="48"/>
      <c r="Q625" s="48"/>
      <c r="R625" s="48"/>
      <c r="S625" s="56"/>
    </row>
    <row r="626" spans="5:19" ht="15.75" customHeight="1" x14ac:dyDescent="0.25">
      <c r="E626" s="48"/>
      <c r="I626" s="49"/>
      <c r="K626" s="48"/>
      <c r="L626" s="48"/>
      <c r="O626" s="48"/>
      <c r="P626" s="48"/>
      <c r="Q626" s="48"/>
      <c r="R626" s="48"/>
      <c r="S626" s="56"/>
    </row>
    <row r="627" spans="5:19" ht="15.75" customHeight="1" x14ac:dyDescent="0.25">
      <c r="E627" s="48"/>
      <c r="I627" s="49"/>
      <c r="K627" s="48"/>
      <c r="L627" s="48"/>
      <c r="O627" s="48"/>
      <c r="P627" s="48"/>
      <c r="Q627" s="48"/>
      <c r="R627" s="48"/>
      <c r="S627" s="56"/>
    </row>
    <row r="628" spans="5:19" ht="15.75" customHeight="1" x14ac:dyDescent="0.25">
      <c r="E628" s="48"/>
      <c r="I628" s="49"/>
      <c r="K628" s="48"/>
      <c r="L628" s="48"/>
      <c r="O628" s="48"/>
      <c r="P628" s="48"/>
      <c r="Q628" s="48"/>
      <c r="R628" s="48"/>
      <c r="S628" s="56"/>
    </row>
    <row r="629" spans="5:19" ht="15.75" customHeight="1" x14ac:dyDescent="0.25">
      <c r="E629" s="48"/>
      <c r="I629" s="49"/>
      <c r="K629" s="48"/>
      <c r="L629" s="48"/>
      <c r="O629" s="48"/>
      <c r="P629" s="48"/>
      <c r="Q629" s="48"/>
      <c r="R629" s="48"/>
      <c r="S629" s="56"/>
    </row>
    <row r="630" spans="5:19" ht="15.75" customHeight="1" x14ac:dyDescent="0.25">
      <c r="E630" s="48"/>
      <c r="I630" s="49"/>
      <c r="K630" s="48"/>
      <c r="L630" s="48"/>
      <c r="O630" s="48"/>
      <c r="P630" s="48"/>
      <c r="Q630" s="48"/>
      <c r="R630" s="48"/>
      <c r="S630" s="56"/>
    </row>
    <row r="631" spans="5:19" ht="15.75" customHeight="1" x14ac:dyDescent="0.25">
      <c r="E631" s="48"/>
      <c r="I631" s="49"/>
      <c r="K631" s="48"/>
      <c r="L631" s="48"/>
      <c r="O631" s="48"/>
      <c r="P631" s="48"/>
      <c r="Q631" s="48"/>
      <c r="R631" s="48"/>
      <c r="S631" s="56"/>
    </row>
    <row r="632" spans="5:19" ht="15.75" customHeight="1" x14ac:dyDescent="0.25">
      <c r="E632" s="48"/>
      <c r="I632" s="49"/>
      <c r="K632" s="48"/>
      <c r="L632" s="48"/>
      <c r="O632" s="48"/>
      <c r="P632" s="48"/>
      <c r="Q632" s="48"/>
      <c r="R632" s="48"/>
      <c r="S632" s="56"/>
    </row>
    <row r="633" spans="5:19" ht="15.75" customHeight="1" x14ac:dyDescent="0.25">
      <c r="E633" s="48"/>
      <c r="I633" s="49"/>
      <c r="K633" s="48"/>
      <c r="L633" s="48"/>
      <c r="O633" s="48"/>
      <c r="P633" s="48"/>
      <c r="Q633" s="48"/>
      <c r="R633" s="48"/>
      <c r="S633" s="56"/>
    </row>
    <row r="634" spans="5:19" ht="15.75" customHeight="1" x14ac:dyDescent="0.25">
      <c r="E634" s="48"/>
      <c r="I634" s="49"/>
      <c r="K634" s="48"/>
      <c r="L634" s="48"/>
      <c r="O634" s="48"/>
      <c r="P634" s="48"/>
      <c r="Q634" s="48"/>
      <c r="R634" s="48"/>
      <c r="S634" s="56"/>
    </row>
    <row r="635" spans="5:19" ht="15.75" customHeight="1" x14ac:dyDescent="0.25">
      <c r="E635" s="48"/>
      <c r="I635" s="49"/>
      <c r="K635" s="48"/>
      <c r="L635" s="48"/>
      <c r="O635" s="48"/>
      <c r="P635" s="48"/>
      <c r="Q635" s="48"/>
      <c r="R635" s="48"/>
      <c r="S635" s="56"/>
    </row>
    <row r="636" spans="5:19" ht="15.75" customHeight="1" x14ac:dyDescent="0.25">
      <c r="E636" s="48"/>
      <c r="I636" s="49"/>
      <c r="K636" s="48"/>
      <c r="L636" s="48"/>
      <c r="O636" s="48"/>
      <c r="P636" s="48"/>
      <c r="Q636" s="48"/>
      <c r="R636" s="48"/>
      <c r="S636" s="56"/>
    </row>
    <row r="637" spans="5:19" ht="15.75" customHeight="1" x14ac:dyDescent="0.25">
      <c r="E637" s="48"/>
      <c r="I637" s="49"/>
      <c r="K637" s="48"/>
      <c r="L637" s="48"/>
      <c r="O637" s="48"/>
      <c r="P637" s="48"/>
      <c r="Q637" s="48"/>
      <c r="R637" s="48"/>
      <c r="S637" s="56"/>
    </row>
    <row r="638" spans="5:19" ht="15.75" customHeight="1" x14ac:dyDescent="0.25">
      <c r="E638" s="48"/>
      <c r="I638" s="49"/>
      <c r="K638" s="48"/>
      <c r="L638" s="48"/>
      <c r="O638" s="48"/>
      <c r="P638" s="48"/>
      <c r="Q638" s="48"/>
      <c r="R638" s="48"/>
      <c r="S638" s="56"/>
    </row>
    <row r="639" spans="5:19" ht="15.75" customHeight="1" x14ac:dyDescent="0.25">
      <c r="E639" s="48"/>
      <c r="I639" s="49"/>
      <c r="K639" s="48"/>
      <c r="L639" s="48"/>
      <c r="O639" s="48"/>
      <c r="P639" s="48"/>
      <c r="Q639" s="48"/>
      <c r="R639" s="48"/>
      <c r="S639" s="56"/>
    </row>
    <row r="640" spans="5:19" ht="15.75" customHeight="1" x14ac:dyDescent="0.25">
      <c r="E640" s="48"/>
      <c r="I640" s="49"/>
      <c r="K640" s="48"/>
      <c r="L640" s="48"/>
      <c r="O640" s="48"/>
      <c r="P640" s="48"/>
      <c r="Q640" s="48"/>
      <c r="R640" s="48"/>
      <c r="S640" s="56"/>
    </row>
    <row r="641" spans="5:19" ht="15.75" customHeight="1" x14ac:dyDescent="0.25">
      <c r="E641" s="48"/>
      <c r="I641" s="49"/>
      <c r="K641" s="48"/>
      <c r="L641" s="48"/>
      <c r="O641" s="48"/>
      <c r="P641" s="48"/>
      <c r="Q641" s="48"/>
      <c r="R641" s="48"/>
      <c r="S641" s="56"/>
    </row>
    <row r="642" spans="5:19" ht="15.75" customHeight="1" x14ac:dyDescent="0.25">
      <c r="E642" s="48"/>
      <c r="I642" s="49"/>
      <c r="K642" s="48"/>
      <c r="L642" s="48"/>
      <c r="O642" s="48"/>
      <c r="P642" s="48"/>
      <c r="Q642" s="48"/>
      <c r="R642" s="48"/>
      <c r="S642" s="56"/>
    </row>
    <row r="643" spans="5:19" ht="15.75" customHeight="1" x14ac:dyDescent="0.25">
      <c r="E643" s="48"/>
      <c r="I643" s="49"/>
      <c r="K643" s="48"/>
      <c r="L643" s="48"/>
      <c r="O643" s="48"/>
      <c r="P643" s="48"/>
      <c r="Q643" s="48"/>
      <c r="R643" s="48"/>
      <c r="S643" s="56"/>
    </row>
    <row r="644" spans="5:19" ht="15.75" customHeight="1" x14ac:dyDescent="0.25">
      <c r="E644" s="48"/>
      <c r="I644" s="49"/>
      <c r="K644" s="48"/>
      <c r="L644" s="48"/>
      <c r="O644" s="48"/>
      <c r="P644" s="48"/>
      <c r="Q644" s="48"/>
      <c r="R644" s="48"/>
      <c r="S644" s="56"/>
    </row>
    <row r="645" spans="5:19" ht="15.75" customHeight="1" x14ac:dyDescent="0.25">
      <c r="E645" s="48"/>
      <c r="I645" s="49"/>
      <c r="K645" s="48"/>
      <c r="L645" s="48"/>
      <c r="O645" s="48"/>
      <c r="P645" s="48"/>
      <c r="Q645" s="48"/>
      <c r="R645" s="48"/>
      <c r="S645" s="56"/>
    </row>
    <row r="646" spans="5:19" ht="15.75" customHeight="1" x14ac:dyDescent="0.25">
      <c r="E646" s="48"/>
      <c r="I646" s="49"/>
      <c r="K646" s="48"/>
      <c r="L646" s="48"/>
      <c r="O646" s="48"/>
      <c r="P646" s="48"/>
      <c r="Q646" s="48"/>
      <c r="R646" s="48"/>
      <c r="S646" s="56"/>
    </row>
    <row r="647" spans="5:19" ht="15.75" customHeight="1" x14ac:dyDescent="0.25">
      <c r="E647" s="48"/>
      <c r="I647" s="49"/>
      <c r="K647" s="48"/>
      <c r="L647" s="48"/>
      <c r="O647" s="48"/>
      <c r="P647" s="48"/>
      <c r="Q647" s="48"/>
      <c r="R647" s="48"/>
      <c r="S647" s="56"/>
    </row>
    <row r="648" spans="5:19" ht="15.75" customHeight="1" x14ac:dyDescent="0.25">
      <c r="E648" s="48"/>
      <c r="I648" s="49"/>
      <c r="K648" s="48"/>
      <c r="L648" s="48"/>
      <c r="O648" s="48"/>
      <c r="P648" s="48"/>
      <c r="Q648" s="48"/>
      <c r="R648" s="48"/>
      <c r="S648" s="56"/>
    </row>
    <row r="649" spans="5:19" ht="15.75" customHeight="1" x14ac:dyDescent="0.25">
      <c r="E649" s="48"/>
      <c r="I649" s="49"/>
      <c r="K649" s="48"/>
      <c r="L649" s="48"/>
      <c r="O649" s="48"/>
      <c r="P649" s="48"/>
      <c r="Q649" s="48"/>
      <c r="R649" s="48"/>
      <c r="S649" s="56"/>
    </row>
    <row r="650" spans="5:19" ht="15.75" customHeight="1" x14ac:dyDescent="0.25">
      <c r="E650" s="48"/>
      <c r="I650" s="49"/>
      <c r="K650" s="48"/>
      <c r="L650" s="48"/>
      <c r="O650" s="48"/>
      <c r="P650" s="48"/>
      <c r="Q650" s="48"/>
      <c r="R650" s="48"/>
      <c r="S650" s="56"/>
    </row>
    <row r="651" spans="5:19" ht="15.75" customHeight="1" x14ac:dyDescent="0.25">
      <c r="E651" s="48"/>
      <c r="I651" s="49"/>
      <c r="K651" s="48"/>
      <c r="L651" s="48"/>
      <c r="O651" s="48"/>
      <c r="P651" s="48"/>
      <c r="Q651" s="48"/>
      <c r="R651" s="48"/>
      <c r="S651" s="56"/>
    </row>
    <row r="652" spans="5:19" ht="15.75" customHeight="1" x14ac:dyDescent="0.25">
      <c r="E652" s="48"/>
      <c r="I652" s="49"/>
      <c r="K652" s="48"/>
      <c r="L652" s="48"/>
      <c r="O652" s="48"/>
      <c r="P652" s="48"/>
      <c r="Q652" s="48"/>
      <c r="R652" s="48"/>
      <c r="S652" s="56"/>
    </row>
    <row r="653" spans="5:19" ht="15.75" customHeight="1" x14ac:dyDescent="0.25">
      <c r="E653" s="48"/>
      <c r="I653" s="49"/>
      <c r="K653" s="48"/>
      <c r="L653" s="48"/>
      <c r="O653" s="48"/>
      <c r="P653" s="48"/>
      <c r="Q653" s="48"/>
      <c r="R653" s="48"/>
      <c r="S653" s="56"/>
    </row>
    <row r="654" spans="5:19" ht="15.75" customHeight="1" x14ac:dyDescent="0.25">
      <c r="E654" s="48"/>
      <c r="I654" s="49"/>
      <c r="K654" s="48"/>
      <c r="L654" s="48"/>
      <c r="O654" s="48"/>
      <c r="P654" s="48"/>
      <c r="Q654" s="48"/>
      <c r="R654" s="48"/>
      <c r="S654" s="56"/>
    </row>
    <row r="655" spans="5:19" ht="15.75" customHeight="1" x14ac:dyDescent="0.25">
      <c r="E655" s="48"/>
      <c r="I655" s="49"/>
      <c r="K655" s="48"/>
      <c r="L655" s="48"/>
      <c r="O655" s="48"/>
      <c r="P655" s="48"/>
      <c r="Q655" s="48"/>
      <c r="R655" s="48"/>
      <c r="S655" s="56"/>
    </row>
    <row r="656" spans="5:19" ht="15.75" customHeight="1" x14ac:dyDescent="0.25">
      <c r="E656" s="48"/>
      <c r="I656" s="49"/>
      <c r="K656" s="48"/>
      <c r="L656" s="48"/>
      <c r="O656" s="48"/>
      <c r="P656" s="48"/>
      <c r="Q656" s="48"/>
      <c r="R656" s="48"/>
      <c r="S656" s="56"/>
    </row>
    <row r="657" spans="5:19" ht="15.75" customHeight="1" x14ac:dyDescent="0.25">
      <c r="E657" s="48"/>
      <c r="I657" s="49"/>
      <c r="K657" s="48"/>
      <c r="L657" s="48"/>
      <c r="O657" s="48"/>
      <c r="P657" s="48"/>
      <c r="Q657" s="48"/>
      <c r="R657" s="48"/>
      <c r="S657" s="56"/>
    </row>
    <row r="658" spans="5:19" ht="15.75" customHeight="1" x14ac:dyDescent="0.25">
      <c r="E658" s="48"/>
      <c r="I658" s="49"/>
      <c r="K658" s="48"/>
      <c r="L658" s="48"/>
      <c r="O658" s="48"/>
      <c r="P658" s="48"/>
      <c r="Q658" s="48"/>
      <c r="R658" s="48"/>
      <c r="S658" s="56"/>
    </row>
    <row r="659" spans="5:19" ht="15.75" customHeight="1" x14ac:dyDescent="0.25">
      <c r="E659" s="48"/>
      <c r="I659" s="49"/>
      <c r="K659" s="48"/>
      <c r="L659" s="48"/>
      <c r="O659" s="48"/>
      <c r="P659" s="48"/>
      <c r="Q659" s="48"/>
      <c r="R659" s="48"/>
      <c r="S659" s="56"/>
    </row>
    <row r="660" spans="5:19" ht="15.75" customHeight="1" x14ac:dyDescent="0.25">
      <c r="E660" s="48"/>
      <c r="I660" s="49"/>
      <c r="K660" s="48"/>
      <c r="L660" s="48"/>
      <c r="O660" s="48"/>
      <c r="P660" s="48"/>
      <c r="Q660" s="48"/>
      <c r="R660" s="48"/>
      <c r="S660" s="56"/>
    </row>
    <row r="661" spans="5:19" ht="15.75" customHeight="1" x14ac:dyDescent="0.25">
      <c r="E661" s="48"/>
      <c r="I661" s="49"/>
      <c r="K661" s="48"/>
      <c r="L661" s="48"/>
      <c r="O661" s="48"/>
      <c r="P661" s="48"/>
      <c r="Q661" s="48"/>
      <c r="R661" s="48"/>
      <c r="S661" s="56"/>
    </row>
    <row r="662" spans="5:19" ht="15.75" customHeight="1" x14ac:dyDescent="0.25">
      <c r="E662" s="48"/>
      <c r="I662" s="49"/>
      <c r="K662" s="48"/>
      <c r="L662" s="48"/>
      <c r="O662" s="48"/>
      <c r="P662" s="48"/>
      <c r="Q662" s="48"/>
      <c r="R662" s="48"/>
      <c r="S662" s="56"/>
    </row>
    <row r="663" spans="5:19" ht="15.75" customHeight="1" x14ac:dyDescent="0.25">
      <c r="E663" s="48"/>
      <c r="I663" s="49"/>
      <c r="K663" s="48"/>
      <c r="L663" s="48"/>
      <c r="O663" s="48"/>
      <c r="P663" s="48"/>
      <c r="Q663" s="48"/>
      <c r="R663" s="48"/>
      <c r="S663" s="56"/>
    </row>
    <row r="664" spans="5:19" ht="15.75" customHeight="1" x14ac:dyDescent="0.25">
      <c r="E664" s="48"/>
      <c r="I664" s="49"/>
      <c r="K664" s="48"/>
      <c r="L664" s="48"/>
      <c r="O664" s="48"/>
      <c r="P664" s="48"/>
      <c r="Q664" s="48"/>
      <c r="R664" s="48"/>
      <c r="S664" s="56"/>
    </row>
    <row r="665" spans="5:19" ht="15.75" customHeight="1" x14ac:dyDescent="0.25">
      <c r="E665" s="48"/>
      <c r="I665" s="49"/>
      <c r="K665" s="48"/>
      <c r="L665" s="48"/>
      <c r="O665" s="48"/>
      <c r="P665" s="48"/>
      <c r="Q665" s="48"/>
      <c r="R665" s="48"/>
      <c r="S665" s="56"/>
    </row>
    <row r="666" spans="5:19" ht="15.75" customHeight="1" x14ac:dyDescent="0.25">
      <c r="E666" s="48"/>
      <c r="I666" s="49"/>
      <c r="K666" s="48"/>
      <c r="L666" s="48"/>
      <c r="O666" s="48"/>
      <c r="P666" s="48"/>
      <c r="Q666" s="48"/>
      <c r="R666" s="48"/>
      <c r="S666" s="56"/>
    </row>
    <row r="667" spans="5:19" ht="15.75" customHeight="1" x14ac:dyDescent="0.25">
      <c r="E667" s="48"/>
      <c r="I667" s="49"/>
      <c r="K667" s="48"/>
      <c r="L667" s="48"/>
      <c r="O667" s="48"/>
      <c r="P667" s="48"/>
      <c r="Q667" s="48"/>
      <c r="R667" s="48"/>
      <c r="S667" s="56"/>
    </row>
    <row r="668" spans="5:19" ht="15.75" customHeight="1" x14ac:dyDescent="0.25">
      <c r="E668" s="48"/>
      <c r="I668" s="49"/>
      <c r="K668" s="48"/>
      <c r="L668" s="48"/>
      <c r="O668" s="48"/>
      <c r="P668" s="48"/>
      <c r="Q668" s="48"/>
      <c r="R668" s="48"/>
      <c r="S668" s="56"/>
    </row>
    <row r="669" spans="5:19" ht="15.75" customHeight="1" x14ac:dyDescent="0.25">
      <c r="E669" s="48"/>
      <c r="I669" s="49"/>
      <c r="K669" s="48"/>
      <c r="L669" s="48"/>
      <c r="O669" s="48"/>
      <c r="P669" s="48"/>
      <c r="Q669" s="48"/>
      <c r="R669" s="48"/>
      <c r="S669" s="56"/>
    </row>
    <row r="670" spans="5:19" ht="15.75" customHeight="1" x14ac:dyDescent="0.25">
      <c r="E670" s="48"/>
      <c r="I670" s="49"/>
      <c r="K670" s="48"/>
      <c r="L670" s="48"/>
      <c r="O670" s="48"/>
      <c r="P670" s="48"/>
      <c r="Q670" s="48"/>
      <c r="R670" s="48"/>
      <c r="S670" s="56"/>
    </row>
    <row r="671" spans="5:19" ht="15.75" customHeight="1" x14ac:dyDescent="0.25">
      <c r="E671" s="48"/>
      <c r="I671" s="49"/>
      <c r="K671" s="48"/>
      <c r="L671" s="48"/>
      <c r="O671" s="48"/>
      <c r="P671" s="48"/>
      <c r="Q671" s="48"/>
      <c r="R671" s="48"/>
      <c r="S671" s="56"/>
    </row>
    <row r="672" spans="5:19" ht="15.75" customHeight="1" x14ac:dyDescent="0.25">
      <c r="E672" s="48"/>
      <c r="I672" s="49"/>
      <c r="K672" s="48"/>
      <c r="L672" s="48"/>
      <c r="O672" s="48"/>
      <c r="P672" s="48"/>
      <c r="Q672" s="48"/>
      <c r="R672" s="48"/>
      <c r="S672" s="56"/>
    </row>
    <row r="673" spans="5:19" ht="15.75" customHeight="1" x14ac:dyDescent="0.25">
      <c r="E673" s="48"/>
      <c r="I673" s="49"/>
      <c r="K673" s="48"/>
      <c r="L673" s="48"/>
      <c r="O673" s="48"/>
      <c r="P673" s="48"/>
      <c r="Q673" s="48"/>
      <c r="R673" s="48"/>
      <c r="S673" s="56"/>
    </row>
    <row r="674" spans="5:19" ht="15.75" customHeight="1" x14ac:dyDescent="0.25">
      <c r="E674" s="48"/>
      <c r="I674" s="49"/>
      <c r="K674" s="48"/>
      <c r="L674" s="48"/>
      <c r="O674" s="48"/>
      <c r="P674" s="48"/>
      <c r="Q674" s="48"/>
      <c r="R674" s="48"/>
      <c r="S674" s="56"/>
    </row>
    <row r="675" spans="5:19" ht="15.75" customHeight="1" x14ac:dyDescent="0.25">
      <c r="E675" s="48"/>
      <c r="I675" s="49"/>
      <c r="K675" s="48"/>
      <c r="L675" s="48"/>
      <c r="O675" s="48"/>
      <c r="P675" s="48"/>
      <c r="Q675" s="48"/>
      <c r="R675" s="48"/>
      <c r="S675" s="56"/>
    </row>
    <row r="676" spans="5:19" ht="15.75" customHeight="1" x14ac:dyDescent="0.25">
      <c r="E676" s="48"/>
      <c r="I676" s="49"/>
      <c r="K676" s="48"/>
      <c r="L676" s="48"/>
      <c r="O676" s="48"/>
      <c r="P676" s="48"/>
      <c r="Q676" s="48"/>
      <c r="R676" s="48"/>
      <c r="S676" s="56"/>
    </row>
    <row r="677" spans="5:19" ht="15.75" customHeight="1" x14ac:dyDescent="0.25">
      <c r="E677" s="48"/>
      <c r="I677" s="49"/>
      <c r="K677" s="48"/>
      <c r="L677" s="48"/>
      <c r="O677" s="48"/>
      <c r="P677" s="48"/>
      <c r="Q677" s="48"/>
      <c r="R677" s="48"/>
      <c r="S677" s="56"/>
    </row>
    <row r="678" spans="5:19" ht="15.75" customHeight="1" x14ac:dyDescent="0.25">
      <c r="E678" s="48"/>
      <c r="I678" s="49"/>
      <c r="K678" s="48"/>
      <c r="L678" s="48"/>
      <c r="O678" s="48"/>
      <c r="P678" s="48"/>
      <c r="Q678" s="48"/>
      <c r="R678" s="48"/>
      <c r="S678" s="56"/>
    </row>
    <row r="679" spans="5:19" ht="15.75" customHeight="1" x14ac:dyDescent="0.25">
      <c r="E679" s="48"/>
      <c r="I679" s="49"/>
      <c r="K679" s="48"/>
      <c r="L679" s="48"/>
      <c r="O679" s="48"/>
      <c r="P679" s="48"/>
      <c r="Q679" s="48"/>
      <c r="R679" s="48"/>
      <c r="S679" s="56"/>
    </row>
    <row r="680" spans="5:19" ht="15.75" customHeight="1" x14ac:dyDescent="0.25">
      <c r="E680" s="48"/>
      <c r="I680" s="49"/>
      <c r="K680" s="48"/>
      <c r="L680" s="48"/>
      <c r="O680" s="48"/>
      <c r="P680" s="48"/>
      <c r="Q680" s="48"/>
      <c r="R680" s="48"/>
      <c r="S680" s="56"/>
    </row>
    <row r="681" spans="5:19" ht="15.75" customHeight="1" x14ac:dyDescent="0.25">
      <c r="E681" s="48"/>
      <c r="I681" s="49"/>
      <c r="K681" s="48"/>
      <c r="L681" s="48"/>
      <c r="O681" s="48"/>
      <c r="P681" s="48"/>
      <c r="Q681" s="48"/>
      <c r="R681" s="48"/>
      <c r="S681" s="56"/>
    </row>
    <row r="682" spans="5:19" ht="15.75" customHeight="1" x14ac:dyDescent="0.25">
      <c r="E682" s="48"/>
      <c r="I682" s="49"/>
      <c r="K682" s="48"/>
      <c r="L682" s="48"/>
      <c r="O682" s="48"/>
      <c r="P682" s="48"/>
      <c r="Q682" s="48"/>
      <c r="R682" s="48"/>
      <c r="S682" s="56"/>
    </row>
    <row r="683" spans="5:19" ht="15.75" customHeight="1" x14ac:dyDescent="0.25">
      <c r="E683" s="48"/>
      <c r="I683" s="49"/>
      <c r="K683" s="48"/>
      <c r="L683" s="48"/>
      <c r="O683" s="48"/>
      <c r="P683" s="48"/>
      <c r="Q683" s="48"/>
      <c r="R683" s="48"/>
      <c r="S683" s="56"/>
    </row>
    <row r="684" spans="5:19" ht="15.75" customHeight="1" x14ac:dyDescent="0.25">
      <c r="E684" s="48"/>
      <c r="I684" s="49"/>
      <c r="K684" s="48"/>
      <c r="L684" s="48"/>
      <c r="O684" s="48"/>
      <c r="P684" s="48"/>
      <c r="Q684" s="48"/>
      <c r="R684" s="48"/>
      <c r="S684" s="56"/>
    </row>
    <row r="685" spans="5:19" ht="15.75" customHeight="1" x14ac:dyDescent="0.25">
      <c r="E685" s="48"/>
      <c r="I685" s="49"/>
      <c r="K685" s="48"/>
      <c r="L685" s="48"/>
      <c r="O685" s="48"/>
      <c r="P685" s="48"/>
      <c r="Q685" s="48"/>
      <c r="R685" s="48"/>
      <c r="S685" s="56"/>
    </row>
    <row r="686" spans="5:19" ht="15.75" customHeight="1" x14ac:dyDescent="0.25">
      <c r="E686" s="48"/>
      <c r="I686" s="49"/>
      <c r="K686" s="48"/>
      <c r="L686" s="48"/>
      <c r="O686" s="48"/>
      <c r="P686" s="48"/>
      <c r="Q686" s="48"/>
      <c r="R686" s="48"/>
      <c r="S686" s="56"/>
    </row>
    <row r="687" spans="5:19" ht="15.75" customHeight="1" x14ac:dyDescent="0.25">
      <c r="E687" s="48"/>
      <c r="I687" s="49"/>
      <c r="K687" s="48"/>
      <c r="L687" s="48"/>
      <c r="O687" s="48"/>
      <c r="P687" s="48"/>
      <c r="Q687" s="48"/>
      <c r="R687" s="48"/>
      <c r="S687" s="56"/>
    </row>
    <row r="688" spans="5:19" ht="15.75" customHeight="1" x14ac:dyDescent="0.25">
      <c r="E688" s="48"/>
      <c r="I688" s="49"/>
      <c r="K688" s="48"/>
      <c r="L688" s="48"/>
      <c r="O688" s="48"/>
      <c r="P688" s="48"/>
      <c r="Q688" s="48"/>
      <c r="R688" s="48"/>
      <c r="S688" s="56"/>
    </row>
    <row r="689" spans="5:19" ht="15.75" customHeight="1" x14ac:dyDescent="0.25">
      <c r="E689" s="48"/>
      <c r="I689" s="49"/>
      <c r="K689" s="48"/>
      <c r="L689" s="48"/>
      <c r="O689" s="48"/>
      <c r="P689" s="48"/>
      <c r="Q689" s="48"/>
      <c r="R689" s="48"/>
      <c r="S689" s="56"/>
    </row>
    <row r="690" spans="5:19" ht="15.75" customHeight="1" x14ac:dyDescent="0.25">
      <c r="E690" s="48"/>
      <c r="I690" s="49"/>
      <c r="K690" s="48"/>
      <c r="L690" s="48"/>
      <c r="O690" s="48"/>
      <c r="P690" s="48"/>
      <c r="Q690" s="48"/>
      <c r="R690" s="48"/>
      <c r="S690" s="56"/>
    </row>
    <row r="691" spans="5:19" ht="15.75" customHeight="1" x14ac:dyDescent="0.25">
      <c r="E691" s="48"/>
      <c r="I691" s="49"/>
      <c r="K691" s="48"/>
      <c r="L691" s="48"/>
      <c r="O691" s="48"/>
      <c r="P691" s="48"/>
      <c r="Q691" s="48"/>
      <c r="R691" s="48"/>
      <c r="S691" s="56"/>
    </row>
    <row r="692" spans="5:19" ht="15.75" customHeight="1" x14ac:dyDescent="0.25">
      <c r="E692" s="48"/>
      <c r="I692" s="49"/>
      <c r="K692" s="48"/>
      <c r="L692" s="48"/>
      <c r="O692" s="48"/>
      <c r="P692" s="48"/>
      <c r="Q692" s="48"/>
      <c r="R692" s="48"/>
      <c r="S692" s="56"/>
    </row>
    <row r="693" spans="5:19" ht="15.75" customHeight="1" x14ac:dyDescent="0.25">
      <c r="E693" s="48"/>
      <c r="I693" s="49"/>
      <c r="K693" s="48"/>
      <c r="L693" s="48"/>
      <c r="O693" s="48"/>
      <c r="P693" s="48"/>
      <c r="Q693" s="48"/>
      <c r="R693" s="48"/>
      <c r="S693" s="56"/>
    </row>
    <row r="694" spans="5:19" ht="15.75" customHeight="1" x14ac:dyDescent="0.25">
      <c r="E694" s="48"/>
      <c r="I694" s="49"/>
      <c r="K694" s="48"/>
      <c r="L694" s="48"/>
      <c r="O694" s="48"/>
      <c r="P694" s="48"/>
      <c r="Q694" s="48"/>
      <c r="R694" s="48"/>
      <c r="S694" s="56"/>
    </row>
    <row r="695" spans="5:19" ht="15.75" customHeight="1" x14ac:dyDescent="0.25">
      <c r="E695" s="48"/>
      <c r="I695" s="49"/>
      <c r="K695" s="48"/>
      <c r="L695" s="48"/>
      <c r="O695" s="48"/>
      <c r="P695" s="48"/>
      <c r="Q695" s="48"/>
      <c r="R695" s="48"/>
      <c r="S695" s="56"/>
    </row>
    <row r="696" spans="5:19" ht="15.75" customHeight="1" x14ac:dyDescent="0.25">
      <c r="E696" s="48"/>
      <c r="I696" s="49"/>
      <c r="K696" s="48"/>
      <c r="L696" s="48"/>
      <c r="O696" s="48"/>
      <c r="P696" s="48"/>
      <c r="Q696" s="48"/>
      <c r="R696" s="48"/>
      <c r="S696" s="56"/>
    </row>
    <row r="697" spans="5:19" ht="15.75" customHeight="1" x14ac:dyDescent="0.25">
      <c r="E697" s="48"/>
      <c r="I697" s="49"/>
      <c r="K697" s="48"/>
      <c r="L697" s="48"/>
      <c r="O697" s="48"/>
      <c r="P697" s="48"/>
      <c r="Q697" s="48"/>
      <c r="R697" s="48"/>
      <c r="S697" s="56"/>
    </row>
    <row r="698" spans="5:19" ht="15.75" customHeight="1" x14ac:dyDescent="0.25">
      <c r="E698" s="48"/>
      <c r="I698" s="49"/>
      <c r="K698" s="48"/>
      <c r="L698" s="48"/>
      <c r="O698" s="48"/>
      <c r="P698" s="48"/>
      <c r="Q698" s="48"/>
      <c r="R698" s="48"/>
      <c r="S698" s="56"/>
    </row>
    <row r="699" spans="5:19" ht="15.75" customHeight="1" x14ac:dyDescent="0.25">
      <c r="E699" s="48"/>
      <c r="I699" s="49"/>
      <c r="K699" s="48"/>
      <c r="L699" s="48"/>
      <c r="O699" s="48"/>
      <c r="P699" s="48"/>
      <c r="Q699" s="48"/>
      <c r="R699" s="48"/>
      <c r="S699" s="56"/>
    </row>
    <row r="700" spans="5:19" ht="15.75" customHeight="1" x14ac:dyDescent="0.25">
      <c r="E700" s="48"/>
      <c r="I700" s="49"/>
      <c r="K700" s="48"/>
      <c r="L700" s="48"/>
      <c r="O700" s="48"/>
      <c r="P700" s="48"/>
      <c r="Q700" s="48"/>
      <c r="R700" s="48"/>
      <c r="S700" s="56"/>
    </row>
    <row r="701" spans="5:19" ht="15.75" customHeight="1" x14ac:dyDescent="0.25">
      <c r="E701" s="48"/>
      <c r="I701" s="49"/>
      <c r="K701" s="48"/>
      <c r="L701" s="48"/>
      <c r="O701" s="48"/>
      <c r="P701" s="48"/>
      <c r="Q701" s="48"/>
      <c r="R701" s="48"/>
      <c r="S701" s="56"/>
    </row>
    <row r="702" spans="5:19" ht="15.75" customHeight="1" x14ac:dyDescent="0.25">
      <c r="E702" s="48"/>
      <c r="I702" s="49"/>
      <c r="K702" s="48"/>
      <c r="L702" s="48"/>
      <c r="O702" s="48"/>
      <c r="P702" s="48"/>
      <c r="Q702" s="48"/>
      <c r="R702" s="48"/>
      <c r="S702" s="56"/>
    </row>
    <row r="703" spans="5:19" ht="15.75" customHeight="1" x14ac:dyDescent="0.25">
      <c r="E703" s="48"/>
      <c r="I703" s="49"/>
      <c r="K703" s="48"/>
      <c r="L703" s="48"/>
      <c r="O703" s="48"/>
      <c r="P703" s="48"/>
      <c r="Q703" s="48"/>
      <c r="R703" s="48"/>
      <c r="S703" s="56"/>
    </row>
    <row r="704" spans="5:19" ht="15.75" customHeight="1" x14ac:dyDescent="0.25">
      <c r="E704" s="48"/>
      <c r="I704" s="49"/>
      <c r="K704" s="48"/>
      <c r="L704" s="48"/>
      <c r="O704" s="48"/>
      <c r="P704" s="48"/>
      <c r="Q704" s="48"/>
      <c r="R704" s="48"/>
      <c r="S704" s="56"/>
    </row>
    <row r="705" spans="5:19" ht="15.75" customHeight="1" x14ac:dyDescent="0.25">
      <c r="E705" s="48"/>
      <c r="I705" s="49"/>
      <c r="K705" s="48"/>
      <c r="L705" s="48"/>
      <c r="O705" s="48"/>
      <c r="P705" s="48"/>
      <c r="Q705" s="48"/>
      <c r="R705" s="48"/>
      <c r="S705" s="56"/>
    </row>
    <row r="706" spans="5:19" ht="15.75" customHeight="1" x14ac:dyDescent="0.25">
      <c r="E706" s="48"/>
      <c r="I706" s="49"/>
      <c r="K706" s="48"/>
      <c r="L706" s="48"/>
      <c r="O706" s="48"/>
      <c r="P706" s="48"/>
      <c r="Q706" s="48"/>
      <c r="R706" s="48"/>
      <c r="S706" s="56"/>
    </row>
    <row r="707" spans="5:19" ht="15.75" customHeight="1" x14ac:dyDescent="0.25">
      <c r="E707" s="48"/>
      <c r="I707" s="49"/>
      <c r="K707" s="48"/>
      <c r="L707" s="48"/>
      <c r="O707" s="48"/>
      <c r="P707" s="48"/>
      <c r="Q707" s="48"/>
      <c r="R707" s="48"/>
      <c r="S707" s="56"/>
    </row>
    <row r="708" spans="5:19" ht="15.75" customHeight="1" x14ac:dyDescent="0.25">
      <c r="E708" s="48"/>
      <c r="I708" s="49"/>
      <c r="K708" s="48"/>
      <c r="L708" s="48"/>
      <c r="O708" s="48"/>
      <c r="P708" s="48"/>
      <c r="Q708" s="48"/>
      <c r="R708" s="48"/>
      <c r="S708" s="56"/>
    </row>
    <row r="709" spans="5:19" ht="15.75" customHeight="1" x14ac:dyDescent="0.25">
      <c r="E709" s="48"/>
      <c r="I709" s="49"/>
      <c r="K709" s="48"/>
      <c r="L709" s="48"/>
      <c r="O709" s="48"/>
      <c r="P709" s="48"/>
      <c r="Q709" s="48"/>
      <c r="R709" s="48"/>
      <c r="S709" s="56"/>
    </row>
    <row r="710" spans="5:19" ht="15.75" customHeight="1" x14ac:dyDescent="0.25">
      <c r="E710" s="48"/>
      <c r="I710" s="49"/>
      <c r="K710" s="48"/>
      <c r="L710" s="48"/>
      <c r="O710" s="48"/>
      <c r="P710" s="48"/>
      <c r="Q710" s="48"/>
      <c r="R710" s="48"/>
      <c r="S710" s="56"/>
    </row>
    <row r="711" spans="5:19" ht="15.75" customHeight="1" x14ac:dyDescent="0.25">
      <c r="E711" s="48"/>
      <c r="I711" s="49"/>
      <c r="K711" s="48"/>
      <c r="L711" s="48"/>
      <c r="O711" s="48"/>
      <c r="P711" s="48"/>
      <c r="Q711" s="48"/>
      <c r="R711" s="48"/>
      <c r="S711" s="56"/>
    </row>
    <row r="712" spans="5:19" ht="15.75" customHeight="1" x14ac:dyDescent="0.25">
      <c r="E712" s="48"/>
      <c r="I712" s="49"/>
      <c r="K712" s="48"/>
      <c r="L712" s="48"/>
      <c r="O712" s="48"/>
      <c r="P712" s="48"/>
      <c r="Q712" s="48"/>
      <c r="R712" s="48"/>
      <c r="S712" s="56"/>
    </row>
    <row r="713" spans="5:19" ht="15.75" customHeight="1" x14ac:dyDescent="0.25">
      <c r="E713" s="48"/>
      <c r="I713" s="49"/>
      <c r="K713" s="48"/>
      <c r="L713" s="48"/>
      <c r="O713" s="48"/>
      <c r="P713" s="48"/>
      <c r="Q713" s="48"/>
      <c r="R713" s="48"/>
      <c r="S713" s="56"/>
    </row>
    <row r="714" spans="5:19" ht="15.75" customHeight="1" x14ac:dyDescent="0.25">
      <c r="E714" s="48"/>
      <c r="I714" s="49"/>
      <c r="K714" s="48"/>
      <c r="L714" s="48"/>
      <c r="O714" s="48"/>
      <c r="P714" s="48"/>
      <c r="Q714" s="48"/>
      <c r="R714" s="48"/>
      <c r="S714" s="56"/>
    </row>
    <row r="715" spans="5:19" ht="15.75" customHeight="1" x14ac:dyDescent="0.25">
      <c r="E715" s="48"/>
      <c r="I715" s="49"/>
      <c r="K715" s="48"/>
      <c r="L715" s="48"/>
      <c r="O715" s="48"/>
      <c r="P715" s="48"/>
      <c r="Q715" s="48"/>
      <c r="R715" s="48"/>
      <c r="S715" s="56"/>
    </row>
    <row r="716" spans="5:19" ht="15.75" customHeight="1" x14ac:dyDescent="0.25">
      <c r="E716" s="48"/>
      <c r="I716" s="49"/>
      <c r="K716" s="48"/>
      <c r="L716" s="48"/>
      <c r="O716" s="48"/>
      <c r="P716" s="48"/>
      <c r="Q716" s="48"/>
      <c r="R716" s="48"/>
      <c r="S716" s="56"/>
    </row>
    <row r="717" spans="5:19" ht="15.75" customHeight="1" x14ac:dyDescent="0.25">
      <c r="E717" s="48"/>
      <c r="I717" s="49"/>
      <c r="K717" s="48"/>
      <c r="L717" s="48"/>
      <c r="O717" s="48"/>
      <c r="P717" s="48"/>
      <c r="Q717" s="48"/>
      <c r="R717" s="48"/>
      <c r="S717" s="56"/>
    </row>
    <row r="718" spans="5:19" ht="15.75" customHeight="1" x14ac:dyDescent="0.25">
      <c r="E718" s="48"/>
      <c r="I718" s="49"/>
      <c r="K718" s="48"/>
      <c r="L718" s="48"/>
      <c r="O718" s="48"/>
      <c r="P718" s="48"/>
      <c r="Q718" s="48"/>
      <c r="R718" s="48"/>
      <c r="S718" s="56"/>
    </row>
    <row r="719" spans="5:19" ht="15.75" customHeight="1" x14ac:dyDescent="0.25">
      <c r="E719" s="48"/>
      <c r="I719" s="49"/>
      <c r="K719" s="48"/>
      <c r="L719" s="48"/>
      <c r="O719" s="48"/>
      <c r="P719" s="48"/>
      <c r="Q719" s="48"/>
      <c r="R719" s="48"/>
      <c r="S719" s="56"/>
    </row>
    <row r="720" spans="5:19" ht="15.75" customHeight="1" x14ac:dyDescent="0.25">
      <c r="E720" s="48"/>
      <c r="I720" s="49"/>
      <c r="K720" s="48"/>
      <c r="L720" s="48"/>
      <c r="O720" s="48"/>
      <c r="P720" s="48"/>
      <c r="Q720" s="48"/>
      <c r="R720" s="48"/>
      <c r="S720" s="56"/>
    </row>
    <row r="721" spans="5:19" ht="15.75" customHeight="1" x14ac:dyDescent="0.25">
      <c r="E721" s="48"/>
      <c r="I721" s="49"/>
      <c r="K721" s="48"/>
      <c r="L721" s="48"/>
      <c r="O721" s="48"/>
      <c r="P721" s="48"/>
      <c r="Q721" s="48"/>
      <c r="R721" s="48"/>
      <c r="S721" s="56"/>
    </row>
    <row r="722" spans="5:19" ht="15.75" customHeight="1" x14ac:dyDescent="0.25">
      <c r="E722" s="48"/>
      <c r="I722" s="49"/>
      <c r="K722" s="48"/>
      <c r="L722" s="48"/>
      <c r="O722" s="48"/>
      <c r="P722" s="48"/>
      <c r="Q722" s="48"/>
      <c r="R722" s="48"/>
      <c r="S722" s="56"/>
    </row>
    <row r="723" spans="5:19" ht="15.75" customHeight="1" x14ac:dyDescent="0.25">
      <c r="E723" s="48"/>
      <c r="I723" s="49"/>
      <c r="K723" s="48"/>
      <c r="L723" s="48"/>
      <c r="O723" s="48"/>
      <c r="P723" s="48"/>
      <c r="Q723" s="48"/>
      <c r="R723" s="48"/>
      <c r="S723" s="56"/>
    </row>
    <row r="724" spans="5:19" ht="15.75" customHeight="1" x14ac:dyDescent="0.25">
      <c r="E724" s="48"/>
      <c r="I724" s="49"/>
      <c r="K724" s="48"/>
      <c r="L724" s="48"/>
      <c r="O724" s="48"/>
      <c r="P724" s="48"/>
      <c r="Q724" s="48"/>
      <c r="R724" s="48"/>
      <c r="S724" s="56"/>
    </row>
    <row r="725" spans="5:19" ht="15.75" customHeight="1" x14ac:dyDescent="0.25">
      <c r="E725" s="48"/>
      <c r="I725" s="49"/>
      <c r="K725" s="48"/>
      <c r="L725" s="48"/>
      <c r="O725" s="48"/>
      <c r="P725" s="48"/>
      <c r="Q725" s="48"/>
      <c r="R725" s="48"/>
      <c r="S725" s="56"/>
    </row>
    <row r="726" spans="5:19" ht="15.75" customHeight="1" x14ac:dyDescent="0.25">
      <c r="E726" s="48"/>
      <c r="I726" s="49"/>
      <c r="K726" s="48"/>
      <c r="L726" s="48"/>
      <c r="O726" s="48"/>
      <c r="P726" s="48"/>
      <c r="Q726" s="48"/>
      <c r="R726" s="48"/>
      <c r="S726" s="56"/>
    </row>
    <row r="727" spans="5:19" ht="15.75" customHeight="1" x14ac:dyDescent="0.25">
      <c r="E727" s="48"/>
      <c r="I727" s="49"/>
      <c r="K727" s="48"/>
      <c r="L727" s="48"/>
      <c r="O727" s="48"/>
      <c r="P727" s="48"/>
      <c r="Q727" s="48"/>
      <c r="R727" s="48"/>
      <c r="S727" s="56"/>
    </row>
    <row r="728" spans="5:19" ht="15.75" customHeight="1" x14ac:dyDescent="0.25">
      <c r="E728" s="48"/>
      <c r="I728" s="49"/>
      <c r="K728" s="48"/>
      <c r="L728" s="48"/>
      <c r="O728" s="48"/>
      <c r="P728" s="48"/>
      <c r="Q728" s="48"/>
      <c r="R728" s="48"/>
      <c r="S728" s="56"/>
    </row>
    <row r="729" spans="5:19" ht="15.75" customHeight="1" x14ac:dyDescent="0.25">
      <c r="E729" s="48"/>
      <c r="I729" s="49"/>
      <c r="K729" s="48"/>
      <c r="L729" s="48"/>
      <c r="O729" s="48"/>
      <c r="P729" s="48"/>
      <c r="Q729" s="48"/>
      <c r="R729" s="48"/>
      <c r="S729" s="56"/>
    </row>
    <row r="730" spans="5:19" ht="15.75" customHeight="1" x14ac:dyDescent="0.25">
      <c r="E730" s="48"/>
      <c r="I730" s="49"/>
      <c r="K730" s="48"/>
      <c r="L730" s="48"/>
      <c r="O730" s="48"/>
      <c r="P730" s="48"/>
      <c r="Q730" s="48"/>
      <c r="R730" s="48"/>
      <c r="S730" s="56"/>
    </row>
    <row r="731" spans="5:19" ht="15.75" customHeight="1" x14ac:dyDescent="0.25">
      <c r="E731" s="48"/>
      <c r="I731" s="49"/>
      <c r="K731" s="48"/>
      <c r="L731" s="48"/>
      <c r="O731" s="48"/>
      <c r="P731" s="48"/>
      <c r="Q731" s="48"/>
      <c r="R731" s="48"/>
      <c r="S731" s="56"/>
    </row>
    <row r="732" spans="5:19" ht="15.75" customHeight="1" x14ac:dyDescent="0.25">
      <c r="E732" s="48"/>
      <c r="I732" s="49"/>
      <c r="K732" s="48"/>
      <c r="L732" s="48"/>
      <c r="O732" s="48"/>
      <c r="P732" s="48"/>
      <c r="Q732" s="48"/>
      <c r="R732" s="48"/>
      <c r="S732" s="56"/>
    </row>
    <row r="733" spans="5:19" ht="15.75" customHeight="1" x14ac:dyDescent="0.25">
      <c r="E733" s="48"/>
      <c r="I733" s="49"/>
      <c r="K733" s="48"/>
      <c r="L733" s="48"/>
      <c r="O733" s="48"/>
      <c r="P733" s="48"/>
      <c r="Q733" s="48"/>
      <c r="R733" s="48"/>
      <c r="S733" s="56"/>
    </row>
    <row r="734" spans="5:19" ht="15.75" customHeight="1" x14ac:dyDescent="0.25">
      <c r="E734" s="48"/>
      <c r="I734" s="49"/>
      <c r="K734" s="48"/>
      <c r="L734" s="48"/>
      <c r="O734" s="48"/>
      <c r="P734" s="48"/>
      <c r="Q734" s="48"/>
      <c r="R734" s="48"/>
      <c r="S734" s="56"/>
    </row>
    <row r="735" spans="5:19" ht="15.75" customHeight="1" x14ac:dyDescent="0.25">
      <c r="E735" s="48"/>
      <c r="I735" s="49"/>
      <c r="K735" s="48"/>
      <c r="L735" s="48"/>
      <c r="O735" s="48"/>
      <c r="P735" s="48"/>
      <c r="Q735" s="48"/>
      <c r="R735" s="48"/>
      <c r="S735" s="56"/>
    </row>
    <row r="736" spans="5:19" ht="15.75" customHeight="1" x14ac:dyDescent="0.25">
      <c r="E736" s="48"/>
      <c r="I736" s="49"/>
      <c r="K736" s="48"/>
      <c r="L736" s="48"/>
      <c r="O736" s="48"/>
      <c r="P736" s="48"/>
      <c r="Q736" s="48"/>
      <c r="R736" s="48"/>
      <c r="S736" s="56"/>
    </row>
    <row r="737" spans="5:19" ht="15.75" customHeight="1" x14ac:dyDescent="0.25">
      <c r="E737" s="48"/>
      <c r="I737" s="49"/>
      <c r="K737" s="48"/>
      <c r="L737" s="48"/>
      <c r="O737" s="48"/>
      <c r="P737" s="48"/>
      <c r="Q737" s="48"/>
      <c r="R737" s="48"/>
      <c r="S737" s="56"/>
    </row>
    <row r="738" spans="5:19" ht="15.75" customHeight="1" x14ac:dyDescent="0.25">
      <c r="E738" s="48"/>
      <c r="I738" s="49"/>
      <c r="K738" s="48"/>
      <c r="L738" s="48"/>
      <c r="O738" s="48"/>
      <c r="P738" s="48"/>
      <c r="Q738" s="48"/>
      <c r="R738" s="48"/>
      <c r="S738" s="56"/>
    </row>
    <row r="739" spans="5:19" ht="15.75" customHeight="1" x14ac:dyDescent="0.25">
      <c r="E739" s="48"/>
      <c r="I739" s="49"/>
      <c r="K739" s="48"/>
      <c r="L739" s="48"/>
      <c r="O739" s="48"/>
      <c r="P739" s="48"/>
      <c r="Q739" s="48"/>
      <c r="R739" s="48"/>
      <c r="S739" s="56"/>
    </row>
    <row r="740" spans="5:19" ht="15.75" customHeight="1" x14ac:dyDescent="0.25">
      <c r="E740" s="48"/>
      <c r="I740" s="49"/>
      <c r="K740" s="48"/>
      <c r="L740" s="48"/>
      <c r="O740" s="48"/>
      <c r="P740" s="48"/>
      <c r="Q740" s="48"/>
      <c r="R740" s="48"/>
      <c r="S740" s="56"/>
    </row>
    <row r="741" spans="5:19" ht="15.75" customHeight="1" x14ac:dyDescent="0.25">
      <c r="E741" s="48"/>
      <c r="I741" s="49"/>
      <c r="K741" s="48"/>
      <c r="L741" s="48"/>
      <c r="O741" s="48"/>
      <c r="P741" s="48"/>
      <c r="Q741" s="48"/>
      <c r="R741" s="48"/>
      <c r="S741" s="56"/>
    </row>
    <row r="742" spans="5:19" ht="15.75" customHeight="1" x14ac:dyDescent="0.25">
      <c r="E742" s="48"/>
      <c r="I742" s="49"/>
      <c r="K742" s="48"/>
      <c r="L742" s="48"/>
      <c r="O742" s="48"/>
      <c r="P742" s="48"/>
      <c r="Q742" s="48"/>
      <c r="R742" s="48"/>
      <c r="S742" s="56"/>
    </row>
    <row r="743" spans="5:19" ht="15.75" customHeight="1" x14ac:dyDescent="0.25">
      <c r="E743" s="48"/>
      <c r="I743" s="49"/>
      <c r="K743" s="48"/>
      <c r="L743" s="48"/>
      <c r="O743" s="48"/>
      <c r="P743" s="48"/>
      <c r="Q743" s="48"/>
      <c r="R743" s="48"/>
      <c r="S743" s="56"/>
    </row>
    <row r="744" spans="5:19" ht="15.75" customHeight="1" x14ac:dyDescent="0.25">
      <c r="E744" s="48"/>
      <c r="I744" s="49"/>
      <c r="K744" s="48"/>
      <c r="L744" s="48"/>
      <c r="O744" s="48"/>
      <c r="P744" s="48"/>
      <c r="Q744" s="48"/>
      <c r="R744" s="48"/>
      <c r="S744" s="56"/>
    </row>
    <row r="745" spans="5:19" ht="15.75" customHeight="1" x14ac:dyDescent="0.25">
      <c r="E745" s="48"/>
      <c r="I745" s="49"/>
      <c r="K745" s="48"/>
      <c r="L745" s="48"/>
      <c r="O745" s="48"/>
      <c r="P745" s="48"/>
      <c r="Q745" s="48"/>
      <c r="R745" s="48"/>
      <c r="S745" s="56"/>
    </row>
    <row r="746" spans="5:19" ht="15.75" customHeight="1" x14ac:dyDescent="0.25">
      <c r="E746" s="48"/>
      <c r="I746" s="49"/>
      <c r="K746" s="48"/>
      <c r="L746" s="48"/>
      <c r="O746" s="48"/>
      <c r="P746" s="48"/>
      <c r="Q746" s="48"/>
      <c r="R746" s="48"/>
      <c r="S746" s="56"/>
    </row>
    <row r="747" spans="5:19" ht="15.75" customHeight="1" x14ac:dyDescent="0.25">
      <c r="E747" s="48"/>
      <c r="I747" s="49"/>
      <c r="K747" s="48"/>
      <c r="L747" s="48"/>
      <c r="O747" s="48"/>
      <c r="P747" s="48"/>
      <c r="Q747" s="48"/>
      <c r="R747" s="48"/>
      <c r="S747" s="56"/>
    </row>
    <row r="748" spans="5:19" ht="15.75" customHeight="1" x14ac:dyDescent="0.25">
      <c r="E748" s="48"/>
      <c r="I748" s="49"/>
      <c r="K748" s="48"/>
      <c r="L748" s="48"/>
      <c r="O748" s="48"/>
      <c r="P748" s="48"/>
      <c r="Q748" s="48"/>
      <c r="R748" s="48"/>
      <c r="S748" s="56"/>
    </row>
    <row r="749" spans="5:19" ht="15.75" customHeight="1" x14ac:dyDescent="0.25">
      <c r="E749" s="48"/>
      <c r="I749" s="49"/>
      <c r="K749" s="48"/>
      <c r="L749" s="48"/>
      <c r="O749" s="48"/>
      <c r="P749" s="48"/>
      <c r="Q749" s="48"/>
      <c r="R749" s="48"/>
      <c r="S749" s="56"/>
    </row>
    <row r="750" spans="5:19" ht="15.75" customHeight="1" x14ac:dyDescent="0.25">
      <c r="E750" s="48"/>
      <c r="I750" s="49"/>
      <c r="K750" s="48"/>
      <c r="L750" s="48"/>
      <c r="O750" s="48"/>
      <c r="P750" s="48"/>
      <c r="Q750" s="48"/>
      <c r="R750" s="48"/>
      <c r="S750" s="56"/>
    </row>
    <row r="751" spans="5:19" ht="15.75" customHeight="1" x14ac:dyDescent="0.25">
      <c r="E751" s="48"/>
      <c r="I751" s="49"/>
      <c r="K751" s="48"/>
      <c r="L751" s="48"/>
      <c r="O751" s="48"/>
      <c r="P751" s="48"/>
      <c r="Q751" s="48"/>
      <c r="R751" s="48"/>
      <c r="S751" s="56"/>
    </row>
    <row r="752" spans="5:19" ht="15.75" customHeight="1" x14ac:dyDescent="0.25">
      <c r="E752" s="48"/>
      <c r="I752" s="49"/>
      <c r="K752" s="48"/>
      <c r="L752" s="48"/>
      <c r="O752" s="48"/>
      <c r="P752" s="48"/>
      <c r="Q752" s="48"/>
      <c r="R752" s="48"/>
      <c r="S752" s="56"/>
    </row>
    <row r="753" spans="5:19" ht="15.75" customHeight="1" x14ac:dyDescent="0.25">
      <c r="E753" s="48"/>
      <c r="I753" s="49"/>
      <c r="K753" s="48"/>
      <c r="L753" s="48"/>
      <c r="O753" s="48"/>
      <c r="P753" s="48"/>
      <c r="Q753" s="48"/>
      <c r="R753" s="48"/>
      <c r="S753" s="56"/>
    </row>
    <row r="754" spans="5:19" ht="15.75" customHeight="1" x14ac:dyDescent="0.25">
      <c r="E754" s="48"/>
      <c r="I754" s="49"/>
      <c r="K754" s="48"/>
      <c r="L754" s="48"/>
      <c r="O754" s="48"/>
      <c r="P754" s="48"/>
      <c r="Q754" s="48"/>
      <c r="R754" s="48"/>
      <c r="S754" s="56"/>
    </row>
    <row r="755" spans="5:19" ht="15.75" customHeight="1" x14ac:dyDescent="0.25">
      <c r="E755" s="48"/>
      <c r="I755" s="49"/>
      <c r="K755" s="48"/>
      <c r="L755" s="48"/>
      <c r="O755" s="48"/>
      <c r="P755" s="48"/>
      <c r="Q755" s="48"/>
      <c r="R755" s="48"/>
      <c r="S755" s="56"/>
    </row>
    <row r="756" spans="5:19" ht="15.75" customHeight="1" x14ac:dyDescent="0.25">
      <c r="E756" s="48"/>
      <c r="I756" s="49"/>
      <c r="K756" s="48"/>
      <c r="L756" s="48"/>
      <c r="O756" s="48"/>
      <c r="P756" s="48"/>
      <c r="Q756" s="48"/>
      <c r="R756" s="48"/>
      <c r="S756" s="56"/>
    </row>
    <row r="757" spans="5:19" ht="15.75" customHeight="1" x14ac:dyDescent="0.25">
      <c r="E757" s="48"/>
      <c r="I757" s="49"/>
      <c r="K757" s="48"/>
      <c r="L757" s="48"/>
      <c r="O757" s="48"/>
      <c r="P757" s="48"/>
      <c r="Q757" s="48"/>
      <c r="R757" s="48"/>
      <c r="S757" s="56"/>
    </row>
    <row r="758" spans="5:19" ht="15.75" customHeight="1" x14ac:dyDescent="0.25">
      <c r="E758" s="48"/>
      <c r="I758" s="49"/>
      <c r="K758" s="48"/>
      <c r="L758" s="48"/>
      <c r="O758" s="48"/>
      <c r="P758" s="48"/>
      <c r="Q758" s="48"/>
      <c r="R758" s="48"/>
      <c r="S758" s="56"/>
    </row>
    <row r="759" spans="5:19" ht="15.75" customHeight="1" x14ac:dyDescent="0.25">
      <c r="E759" s="48"/>
      <c r="I759" s="49"/>
      <c r="K759" s="48"/>
      <c r="L759" s="48"/>
      <c r="O759" s="48"/>
      <c r="P759" s="48"/>
      <c r="Q759" s="48"/>
      <c r="R759" s="48"/>
      <c r="S759" s="56"/>
    </row>
    <row r="760" spans="5:19" ht="15.75" customHeight="1" x14ac:dyDescent="0.25">
      <c r="E760" s="48"/>
      <c r="I760" s="49"/>
      <c r="K760" s="48"/>
      <c r="L760" s="48"/>
      <c r="O760" s="48"/>
      <c r="P760" s="48"/>
      <c r="Q760" s="48"/>
      <c r="R760" s="48"/>
      <c r="S760" s="56"/>
    </row>
    <row r="761" spans="5:19" ht="15.75" customHeight="1" x14ac:dyDescent="0.25">
      <c r="E761" s="48"/>
      <c r="I761" s="49"/>
      <c r="K761" s="48"/>
      <c r="L761" s="48"/>
      <c r="O761" s="48"/>
      <c r="P761" s="48"/>
      <c r="Q761" s="48"/>
      <c r="R761" s="48"/>
      <c r="S761" s="56"/>
    </row>
    <row r="762" spans="5:19" ht="15.75" customHeight="1" x14ac:dyDescent="0.25">
      <c r="E762" s="48"/>
      <c r="I762" s="49"/>
      <c r="K762" s="48"/>
      <c r="L762" s="48"/>
      <c r="O762" s="48"/>
      <c r="P762" s="48"/>
      <c r="Q762" s="48"/>
      <c r="R762" s="48"/>
      <c r="S762" s="56"/>
    </row>
    <row r="763" spans="5:19" ht="15.75" customHeight="1" x14ac:dyDescent="0.25">
      <c r="E763" s="48"/>
      <c r="I763" s="49"/>
      <c r="K763" s="48"/>
      <c r="L763" s="48"/>
      <c r="O763" s="48"/>
      <c r="P763" s="48"/>
      <c r="Q763" s="48"/>
      <c r="R763" s="48"/>
      <c r="S763" s="56"/>
    </row>
    <row r="764" spans="5:19" ht="15.75" customHeight="1" x14ac:dyDescent="0.25">
      <c r="E764" s="48"/>
      <c r="I764" s="49"/>
      <c r="K764" s="48"/>
      <c r="L764" s="48"/>
      <c r="O764" s="48"/>
      <c r="P764" s="48"/>
      <c r="Q764" s="48"/>
      <c r="R764" s="48"/>
      <c r="S764" s="56"/>
    </row>
    <row r="765" spans="5:19" ht="15.75" customHeight="1" x14ac:dyDescent="0.25">
      <c r="E765" s="48"/>
      <c r="I765" s="49"/>
      <c r="K765" s="48"/>
      <c r="L765" s="48"/>
      <c r="O765" s="48"/>
      <c r="P765" s="48"/>
      <c r="Q765" s="48"/>
      <c r="R765" s="48"/>
      <c r="S765" s="56"/>
    </row>
    <row r="766" spans="5:19" ht="15.75" customHeight="1" x14ac:dyDescent="0.25">
      <c r="E766" s="48"/>
      <c r="I766" s="49"/>
      <c r="K766" s="48"/>
      <c r="L766" s="48"/>
      <c r="O766" s="48"/>
      <c r="P766" s="48"/>
      <c r="Q766" s="48"/>
      <c r="R766" s="48"/>
      <c r="S766" s="56"/>
    </row>
    <row r="767" spans="5:19" ht="15.75" customHeight="1" x14ac:dyDescent="0.25">
      <c r="E767" s="48"/>
      <c r="I767" s="49"/>
      <c r="K767" s="48"/>
      <c r="L767" s="48"/>
      <c r="O767" s="48"/>
      <c r="P767" s="48"/>
      <c r="Q767" s="48"/>
      <c r="R767" s="48"/>
      <c r="S767" s="56"/>
    </row>
    <row r="768" spans="5:19" ht="15.75" customHeight="1" x14ac:dyDescent="0.25">
      <c r="E768" s="48"/>
      <c r="I768" s="49"/>
      <c r="K768" s="48"/>
      <c r="L768" s="48"/>
      <c r="O768" s="48"/>
      <c r="P768" s="48"/>
      <c r="Q768" s="48"/>
      <c r="R768" s="48"/>
      <c r="S768" s="56"/>
    </row>
    <row r="769" spans="5:19" ht="15.75" customHeight="1" x14ac:dyDescent="0.25">
      <c r="E769" s="48"/>
      <c r="I769" s="49"/>
      <c r="K769" s="48"/>
      <c r="L769" s="48"/>
      <c r="O769" s="48"/>
      <c r="P769" s="48"/>
      <c r="Q769" s="48"/>
      <c r="R769" s="48"/>
      <c r="S769" s="56"/>
    </row>
    <row r="770" spans="5:19" ht="15.75" customHeight="1" x14ac:dyDescent="0.25">
      <c r="E770" s="48"/>
      <c r="I770" s="49"/>
      <c r="K770" s="48"/>
      <c r="L770" s="48"/>
      <c r="O770" s="48"/>
      <c r="P770" s="48"/>
      <c r="Q770" s="48"/>
      <c r="R770" s="48"/>
      <c r="S770" s="56"/>
    </row>
    <row r="771" spans="5:19" ht="15.75" customHeight="1" x14ac:dyDescent="0.25">
      <c r="E771" s="48"/>
      <c r="I771" s="49"/>
      <c r="K771" s="48"/>
      <c r="L771" s="48"/>
      <c r="O771" s="48"/>
      <c r="P771" s="48"/>
      <c r="Q771" s="48"/>
      <c r="R771" s="48"/>
      <c r="S771" s="56"/>
    </row>
    <row r="772" spans="5:19" ht="15.75" customHeight="1" x14ac:dyDescent="0.25">
      <c r="E772" s="48"/>
      <c r="I772" s="49"/>
      <c r="K772" s="48"/>
      <c r="L772" s="48"/>
      <c r="O772" s="48"/>
      <c r="P772" s="48"/>
      <c r="Q772" s="48"/>
      <c r="R772" s="48"/>
      <c r="S772" s="56"/>
    </row>
    <row r="773" spans="5:19" ht="15.75" customHeight="1" x14ac:dyDescent="0.25">
      <c r="E773" s="48"/>
      <c r="I773" s="49"/>
      <c r="K773" s="48"/>
      <c r="L773" s="48"/>
      <c r="O773" s="48"/>
      <c r="P773" s="48"/>
      <c r="Q773" s="48"/>
      <c r="R773" s="48"/>
      <c r="S773" s="56"/>
    </row>
    <row r="774" spans="5:19" ht="15.75" customHeight="1" x14ac:dyDescent="0.25">
      <c r="E774" s="48"/>
      <c r="I774" s="49"/>
      <c r="K774" s="48"/>
      <c r="L774" s="48"/>
      <c r="O774" s="48"/>
      <c r="P774" s="48"/>
      <c r="Q774" s="48"/>
      <c r="R774" s="48"/>
      <c r="S774" s="56"/>
    </row>
    <row r="775" spans="5:19" ht="15.75" customHeight="1" x14ac:dyDescent="0.25">
      <c r="E775" s="48"/>
      <c r="I775" s="49"/>
      <c r="K775" s="48"/>
      <c r="L775" s="48"/>
      <c r="O775" s="48"/>
      <c r="P775" s="48"/>
      <c r="Q775" s="48"/>
      <c r="R775" s="48"/>
      <c r="S775" s="56"/>
    </row>
    <row r="776" spans="5:19" ht="15.75" customHeight="1" x14ac:dyDescent="0.25">
      <c r="E776" s="48"/>
      <c r="I776" s="49"/>
      <c r="K776" s="48"/>
      <c r="L776" s="48"/>
      <c r="O776" s="48"/>
      <c r="P776" s="48"/>
      <c r="Q776" s="48"/>
      <c r="R776" s="48"/>
      <c r="S776" s="56"/>
    </row>
    <row r="777" spans="5:19" ht="15.75" customHeight="1" x14ac:dyDescent="0.25">
      <c r="E777" s="48"/>
      <c r="I777" s="49"/>
      <c r="K777" s="48"/>
      <c r="L777" s="48"/>
      <c r="O777" s="48"/>
      <c r="P777" s="48"/>
      <c r="Q777" s="48"/>
      <c r="R777" s="48"/>
      <c r="S777" s="56"/>
    </row>
    <row r="778" spans="5:19" ht="15.75" customHeight="1" x14ac:dyDescent="0.25">
      <c r="E778" s="48"/>
      <c r="I778" s="49"/>
      <c r="K778" s="48"/>
      <c r="L778" s="48"/>
      <c r="O778" s="48"/>
      <c r="P778" s="48"/>
      <c r="Q778" s="48"/>
      <c r="R778" s="48"/>
      <c r="S778" s="56"/>
    </row>
    <row r="779" spans="5:19" ht="15.75" customHeight="1" x14ac:dyDescent="0.25">
      <c r="E779" s="48"/>
      <c r="I779" s="49"/>
      <c r="K779" s="48"/>
      <c r="L779" s="48"/>
      <c r="O779" s="48"/>
      <c r="P779" s="48"/>
      <c r="Q779" s="48"/>
      <c r="R779" s="48"/>
      <c r="S779" s="56"/>
    </row>
    <row r="780" spans="5:19" ht="15.75" customHeight="1" x14ac:dyDescent="0.25">
      <c r="E780" s="48"/>
      <c r="I780" s="49"/>
      <c r="K780" s="48"/>
      <c r="L780" s="48"/>
      <c r="O780" s="48"/>
      <c r="P780" s="48"/>
      <c r="Q780" s="48"/>
      <c r="R780" s="48"/>
      <c r="S780" s="56"/>
    </row>
    <row r="781" spans="5:19" ht="15.75" customHeight="1" x14ac:dyDescent="0.25">
      <c r="E781" s="48"/>
      <c r="I781" s="49"/>
      <c r="K781" s="48"/>
      <c r="L781" s="48"/>
      <c r="O781" s="48"/>
      <c r="P781" s="48"/>
      <c r="Q781" s="48"/>
      <c r="R781" s="48"/>
      <c r="S781" s="56"/>
    </row>
    <row r="782" spans="5:19" ht="15.75" customHeight="1" x14ac:dyDescent="0.25">
      <c r="E782" s="48"/>
      <c r="I782" s="49"/>
      <c r="K782" s="48"/>
      <c r="L782" s="48"/>
      <c r="O782" s="48"/>
      <c r="P782" s="48"/>
      <c r="Q782" s="48"/>
      <c r="R782" s="48"/>
      <c r="S782" s="56"/>
    </row>
    <row r="783" spans="5:19" ht="15.75" customHeight="1" x14ac:dyDescent="0.25">
      <c r="E783" s="48"/>
      <c r="I783" s="49"/>
      <c r="K783" s="48"/>
      <c r="L783" s="48"/>
      <c r="O783" s="48"/>
      <c r="P783" s="48"/>
      <c r="Q783" s="48"/>
      <c r="R783" s="48"/>
      <c r="S783" s="56"/>
    </row>
    <row r="784" spans="5:19" ht="15.75" customHeight="1" x14ac:dyDescent="0.25">
      <c r="E784" s="48"/>
      <c r="I784" s="49"/>
      <c r="K784" s="48"/>
      <c r="L784" s="48"/>
      <c r="O784" s="48"/>
      <c r="P784" s="48"/>
      <c r="Q784" s="48"/>
      <c r="R784" s="48"/>
      <c r="S784" s="56"/>
    </row>
    <row r="785" spans="5:19" ht="15.75" customHeight="1" x14ac:dyDescent="0.25">
      <c r="E785" s="48"/>
      <c r="I785" s="49"/>
      <c r="K785" s="48"/>
      <c r="L785" s="48"/>
      <c r="O785" s="48"/>
      <c r="P785" s="48"/>
      <c r="Q785" s="48"/>
      <c r="R785" s="48"/>
      <c r="S785" s="56"/>
    </row>
    <row r="786" spans="5:19" ht="15.75" customHeight="1" x14ac:dyDescent="0.25">
      <c r="E786" s="48"/>
      <c r="I786" s="49"/>
      <c r="K786" s="48"/>
      <c r="L786" s="48"/>
      <c r="O786" s="48"/>
      <c r="P786" s="48"/>
      <c r="Q786" s="48"/>
      <c r="R786" s="48"/>
      <c r="S786" s="56"/>
    </row>
    <row r="787" spans="5:19" ht="15.75" customHeight="1" x14ac:dyDescent="0.25">
      <c r="E787" s="48"/>
      <c r="I787" s="49"/>
      <c r="K787" s="48"/>
      <c r="L787" s="48"/>
      <c r="O787" s="48"/>
      <c r="P787" s="48"/>
      <c r="Q787" s="48"/>
      <c r="R787" s="48"/>
      <c r="S787" s="56"/>
    </row>
    <row r="788" spans="5:19" ht="15.75" customHeight="1" x14ac:dyDescent="0.25">
      <c r="E788" s="48"/>
      <c r="I788" s="49"/>
      <c r="K788" s="48"/>
      <c r="L788" s="48"/>
      <c r="O788" s="48"/>
      <c r="P788" s="48"/>
      <c r="Q788" s="48"/>
      <c r="R788" s="48"/>
      <c r="S788" s="56"/>
    </row>
    <row r="789" spans="5:19" ht="15.75" customHeight="1" x14ac:dyDescent="0.25">
      <c r="E789" s="48"/>
      <c r="I789" s="49"/>
      <c r="K789" s="48"/>
      <c r="L789" s="48"/>
      <c r="O789" s="48"/>
      <c r="P789" s="48"/>
      <c r="Q789" s="48"/>
      <c r="R789" s="48"/>
      <c r="S789" s="56"/>
    </row>
    <row r="790" spans="5:19" ht="15.75" customHeight="1" x14ac:dyDescent="0.25">
      <c r="E790" s="48"/>
      <c r="I790" s="49"/>
      <c r="K790" s="48"/>
      <c r="L790" s="48"/>
      <c r="O790" s="48"/>
      <c r="P790" s="48"/>
      <c r="Q790" s="48"/>
      <c r="R790" s="48"/>
      <c r="S790" s="56"/>
    </row>
    <row r="791" spans="5:19" ht="15.75" customHeight="1" x14ac:dyDescent="0.25">
      <c r="E791" s="48"/>
      <c r="I791" s="49"/>
      <c r="K791" s="48"/>
      <c r="L791" s="48"/>
      <c r="O791" s="48"/>
      <c r="P791" s="48"/>
      <c r="Q791" s="48"/>
      <c r="R791" s="48"/>
      <c r="S791" s="56"/>
    </row>
    <row r="792" spans="5:19" ht="15.75" customHeight="1" x14ac:dyDescent="0.25">
      <c r="E792" s="48"/>
      <c r="I792" s="49"/>
      <c r="K792" s="48"/>
      <c r="L792" s="48"/>
      <c r="O792" s="48"/>
      <c r="P792" s="48"/>
      <c r="Q792" s="48"/>
      <c r="R792" s="48"/>
      <c r="S792" s="56"/>
    </row>
    <row r="793" spans="5:19" ht="15.75" customHeight="1" x14ac:dyDescent="0.25">
      <c r="E793" s="48"/>
      <c r="I793" s="49"/>
      <c r="K793" s="48"/>
      <c r="L793" s="48"/>
      <c r="O793" s="48"/>
      <c r="P793" s="48"/>
      <c r="Q793" s="48"/>
      <c r="R793" s="48"/>
      <c r="S793" s="56"/>
    </row>
    <row r="794" spans="5:19" ht="15.75" customHeight="1" x14ac:dyDescent="0.25">
      <c r="E794" s="48"/>
      <c r="I794" s="49"/>
      <c r="K794" s="48"/>
      <c r="L794" s="48"/>
      <c r="O794" s="48"/>
      <c r="P794" s="48"/>
      <c r="Q794" s="48"/>
      <c r="R794" s="48"/>
      <c r="S794" s="56"/>
    </row>
    <row r="795" spans="5:19" ht="15.75" customHeight="1" x14ac:dyDescent="0.25">
      <c r="E795" s="48"/>
      <c r="I795" s="49"/>
      <c r="K795" s="48"/>
      <c r="L795" s="48"/>
      <c r="O795" s="48"/>
      <c r="P795" s="48"/>
      <c r="Q795" s="48"/>
      <c r="R795" s="48"/>
      <c r="S795" s="56"/>
    </row>
    <row r="796" spans="5:19" ht="15.75" customHeight="1" x14ac:dyDescent="0.25">
      <c r="E796" s="48"/>
      <c r="I796" s="49"/>
      <c r="K796" s="48"/>
      <c r="L796" s="48"/>
      <c r="O796" s="48"/>
      <c r="P796" s="48"/>
      <c r="Q796" s="48"/>
      <c r="R796" s="48"/>
      <c r="S796" s="56"/>
    </row>
    <row r="797" spans="5:19" ht="15.75" customHeight="1" x14ac:dyDescent="0.25">
      <c r="E797" s="48"/>
      <c r="I797" s="49"/>
      <c r="K797" s="48"/>
      <c r="L797" s="48"/>
      <c r="O797" s="48"/>
      <c r="P797" s="48"/>
      <c r="Q797" s="48"/>
      <c r="R797" s="48"/>
      <c r="S797" s="56"/>
    </row>
    <row r="798" spans="5:19" ht="15.75" customHeight="1" x14ac:dyDescent="0.25">
      <c r="E798" s="48"/>
      <c r="I798" s="49"/>
      <c r="K798" s="48"/>
      <c r="L798" s="48"/>
      <c r="O798" s="48"/>
      <c r="P798" s="48"/>
      <c r="Q798" s="48"/>
      <c r="R798" s="48"/>
      <c r="S798" s="56"/>
    </row>
    <row r="799" spans="5:19" ht="15.75" customHeight="1" x14ac:dyDescent="0.25">
      <c r="E799" s="48"/>
      <c r="I799" s="49"/>
      <c r="K799" s="48"/>
      <c r="L799" s="48"/>
      <c r="O799" s="48"/>
      <c r="P799" s="48"/>
      <c r="Q799" s="48"/>
      <c r="R799" s="48"/>
      <c r="S799" s="56"/>
    </row>
    <row r="800" spans="5:19" ht="15.75" customHeight="1" x14ac:dyDescent="0.25">
      <c r="E800" s="48"/>
      <c r="I800" s="49"/>
      <c r="K800" s="48"/>
      <c r="L800" s="48"/>
      <c r="O800" s="48"/>
      <c r="P800" s="48"/>
      <c r="Q800" s="48"/>
      <c r="R800" s="48"/>
      <c r="S800" s="56"/>
    </row>
    <row r="801" spans="5:19" ht="15.75" customHeight="1" x14ac:dyDescent="0.25">
      <c r="E801" s="48"/>
      <c r="I801" s="49"/>
      <c r="K801" s="48"/>
      <c r="L801" s="48"/>
      <c r="O801" s="48"/>
      <c r="P801" s="48"/>
      <c r="Q801" s="48"/>
      <c r="R801" s="48"/>
      <c r="S801" s="56"/>
    </row>
    <row r="802" spans="5:19" ht="15.75" customHeight="1" x14ac:dyDescent="0.25">
      <c r="E802" s="48"/>
      <c r="I802" s="49"/>
      <c r="K802" s="48"/>
      <c r="L802" s="48"/>
      <c r="O802" s="48"/>
      <c r="P802" s="48"/>
      <c r="Q802" s="48"/>
      <c r="R802" s="48"/>
      <c r="S802" s="56"/>
    </row>
    <row r="803" spans="5:19" ht="15.75" customHeight="1" x14ac:dyDescent="0.25">
      <c r="E803" s="48"/>
      <c r="I803" s="49"/>
      <c r="K803" s="48"/>
      <c r="L803" s="48"/>
      <c r="O803" s="48"/>
      <c r="P803" s="48"/>
      <c r="Q803" s="48"/>
      <c r="R803" s="48"/>
      <c r="S803" s="56"/>
    </row>
    <row r="804" spans="5:19" ht="15.75" customHeight="1" x14ac:dyDescent="0.25">
      <c r="E804" s="48"/>
      <c r="I804" s="49"/>
      <c r="K804" s="48"/>
      <c r="L804" s="48"/>
      <c r="O804" s="48"/>
      <c r="P804" s="48"/>
      <c r="Q804" s="48"/>
      <c r="R804" s="48"/>
      <c r="S804" s="56"/>
    </row>
    <row r="805" spans="5:19" ht="15.75" customHeight="1" x14ac:dyDescent="0.25">
      <c r="E805" s="48"/>
      <c r="I805" s="49"/>
      <c r="K805" s="48"/>
      <c r="L805" s="48"/>
      <c r="O805" s="48"/>
      <c r="P805" s="48"/>
      <c r="Q805" s="48"/>
      <c r="R805" s="48"/>
      <c r="S805" s="56"/>
    </row>
    <row r="806" spans="5:19" ht="15.75" customHeight="1" x14ac:dyDescent="0.25">
      <c r="E806" s="48"/>
      <c r="I806" s="49"/>
      <c r="K806" s="48"/>
      <c r="L806" s="48"/>
      <c r="O806" s="48"/>
      <c r="P806" s="48"/>
      <c r="Q806" s="48"/>
      <c r="R806" s="48"/>
      <c r="S806" s="56"/>
    </row>
    <row r="807" spans="5:19" ht="15.75" customHeight="1" x14ac:dyDescent="0.25">
      <c r="E807" s="48"/>
      <c r="I807" s="49"/>
      <c r="K807" s="48"/>
      <c r="L807" s="48"/>
      <c r="O807" s="48"/>
      <c r="P807" s="48"/>
      <c r="Q807" s="48"/>
      <c r="R807" s="48"/>
      <c r="S807" s="56"/>
    </row>
    <row r="808" spans="5:19" ht="15.75" customHeight="1" x14ac:dyDescent="0.25">
      <c r="E808" s="48"/>
      <c r="I808" s="49"/>
      <c r="K808" s="48"/>
      <c r="L808" s="48"/>
      <c r="O808" s="48"/>
      <c r="P808" s="48"/>
      <c r="Q808" s="48"/>
      <c r="R808" s="48"/>
      <c r="S808" s="56"/>
    </row>
    <row r="809" spans="5:19" ht="15.75" customHeight="1" x14ac:dyDescent="0.25">
      <c r="E809" s="48"/>
      <c r="I809" s="49"/>
      <c r="K809" s="48"/>
      <c r="L809" s="48"/>
      <c r="O809" s="48"/>
      <c r="P809" s="48"/>
      <c r="Q809" s="48"/>
      <c r="R809" s="48"/>
      <c r="S809" s="56"/>
    </row>
    <row r="810" spans="5:19" ht="15.75" customHeight="1" x14ac:dyDescent="0.25">
      <c r="E810" s="48"/>
      <c r="I810" s="49"/>
      <c r="K810" s="48"/>
      <c r="L810" s="48"/>
      <c r="O810" s="48"/>
      <c r="P810" s="48"/>
      <c r="Q810" s="48"/>
      <c r="R810" s="48"/>
      <c r="S810" s="56"/>
    </row>
    <row r="811" spans="5:19" ht="15.75" customHeight="1" x14ac:dyDescent="0.25">
      <c r="E811" s="48"/>
      <c r="I811" s="49"/>
      <c r="K811" s="48"/>
      <c r="L811" s="48"/>
      <c r="O811" s="48"/>
      <c r="P811" s="48"/>
      <c r="Q811" s="48"/>
      <c r="R811" s="48"/>
      <c r="S811" s="56"/>
    </row>
    <row r="812" spans="5:19" ht="15.75" customHeight="1" x14ac:dyDescent="0.25">
      <c r="E812" s="48"/>
      <c r="I812" s="49"/>
      <c r="K812" s="48"/>
      <c r="L812" s="48"/>
      <c r="O812" s="48"/>
      <c r="P812" s="48"/>
      <c r="Q812" s="48"/>
      <c r="R812" s="48"/>
      <c r="S812" s="56"/>
    </row>
    <row r="813" spans="5:19" ht="15.75" customHeight="1" x14ac:dyDescent="0.25">
      <c r="E813" s="48"/>
      <c r="I813" s="49"/>
      <c r="K813" s="48"/>
      <c r="L813" s="48"/>
      <c r="O813" s="48"/>
      <c r="P813" s="48"/>
      <c r="Q813" s="48"/>
      <c r="R813" s="48"/>
      <c r="S813" s="56"/>
    </row>
    <row r="814" spans="5:19" ht="15.75" customHeight="1" x14ac:dyDescent="0.25">
      <c r="E814" s="48"/>
      <c r="I814" s="49"/>
      <c r="K814" s="48"/>
      <c r="L814" s="48"/>
      <c r="O814" s="48"/>
      <c r="P814" s="48"/>
      <c r="Q814" s="48"/>
      <c r="R814" s="48"/>
      <c r="S814" s="56"/>
    </row>
    <row r="815" spans="5:19" ht="15.75" customHeight="1" x14ac:dyDescent="0.25">
      <c r="E815" s="48"/>
      <c r="I815" s="49"/>
      <c r="K815" s="48"/>
      <c r="L815" s="48"/>
      <c r="O815" s="48"/>
      <c r="P815" s="48"/>
      <c r="Q815" s="48"/>
      <c r="R815" s="48"/>
      <c r="S815" s="56"/>
    </row>
    <row r="816" spans="5:19" ht="15.75" customHeight="1" x14ac:dyDescent="0.25">
      <c r="E816" s="48"/>
      <c r="I816" s="49"/>
      <c r="K816" s="48"/>
      <c r="L816" s="48"/>
      <c r="O816" s="48"/>
      <c r="P816" s="48"/>
      <c r="Q816" s="48"/>
      <c r="R816" s="48"/>
      <c r="S816" s="56"/>
    </row>
    <row r="817" spans="5:19" ht="15.75" customHeight="1" x14ac:dyDescent="0.25">
      <c r="E817" s="48"/>
      <c r="I817" s="49"/>
      <c r="K817" s="48"/>
      <c r="L817" s="48"/>
      <c r="O817" s="48"/>
      <c r="P817" s="48"/>
      <c r="Q817" s="48"/>
      <c r="R817" s="48"/>
      <c r="S817" s="56"/>
    </row>
    <row r="818" spans="5:19" ht="15.75" customHeight="1" x14ac:dyDescent="0.25">
      <c r="E818" s="48"/>
      <c r="I818" s="49"/>
      <c r="K818" s="48"/>
      <c r="L818" s="48"/>
      <c r="O818" s="48"/>
      <c r="P818" s="48"/>
      <c r="Q818" s="48"/>
      <c r="R818" s="48"/>
      <c r="S818" s="56"/>
    </row>
    <row r="819" spans="5:19" ht="15.75" customHeight="1" x14ac:dyDescent="0.25">
      <c r="E819" s="48"/>
      <c r="I819" s="49"/>
      <c r="K819" s="48"/>
      <c r="L819" s="48"/>
      <c r="O819" s="48"/>
      <c r="P819" s="48"/>
      <c r="Q819" s="48"/>
      <c r="R819" s="48"/>
      <c r="S819" s="56"/>
    </row>
    <row r="820" spans="5:19" ht="15.75" customHeight="1" x14ac:dyDescent="0.25">
      <c r="E820" s="48"/>
      <c r="I820" s="49"/>
      <c r="K820" s="48"/>
      <c r="L820" s="48"/>
      <c r="O820" s="48"/>
      <c r="P820" s="48"/>
      <c r="Q820" s="48"/>
      <c r="R820" s="48"/>
      <c r="S820" s="56"/>
    </row>
    <row r="821" spans="5:19" ht="15.75" customHeight="1" x14ac:dyDescent="0.25">
      <c r="E821" s="48"/>
      <c r="I821" s="49"/>
      <c r="K821" s="48"/>
      <c r="L821" s="48"/>
      <c r="O821" s="48"/>
      <c r="P821" s="48"/>
      <c r="Q821" s="48"/>
      <c r="R821" s="48"/>
      <c r="S821" s="56"/>
    </row>
    <row r="822" spans="5:19" ht="15.75" customHeight="1" x14ac:dyDescent="0.25">
      <c r="E822" s="48"/>
      <c r="I822" s="49"/>
      <c r="K822" s="48"/>
      <c r="L822" s="48"/>
      <c r="O822" s="48"/>
      <c r="P822" s="48"/>
      <c r="Q822" s="48"/>
      <c r="R822" s="48"/>
      <c r="S822" s="56"/>
    </row>
    <row r="823" spans="5:19" ht="15.75" customHeight="1" x14ac:dyDescent="0.25">
      <c r="E823" s="48"/>
      <c r="I823" s="49"/>
      <c r="K823" s="48"/>
      <c r="L823" s="48"/>
      <c r="O823" s="48"/>
      <c r="P823" s="48"/>
      <c r="Q823" s="48"/>
      <c r="R823" s="48"/>
      <c r="S823" s="56"/>
    </row>
    <row r="824" spans="5:19" ht="15.75" customHeight="1" x14ac:dyDescent="0.25">
      <c r="E824" s="48"/>
      <c r="I824" s="49"/>
      <c r="K824" s="48"/>
      <c r="L824" s="48"/>
      <c r="O824" s="48"/>
      <c r="P824" s="48"/>
      <c r="Q824" s="48"/>
      <c r="R824" s="48"/>
      <c r="S824" s="56"/>
    </row>
    <row r="825" spans="5:19" ht="15.75" customHeight="1" x14ac:dyDescent="0.25">
      <c r="E825" s="48"/>
      <c r="I825" s="49"/>
      <c r="K825" s="48"/>
      <c r="L825" s="48"/>
      <c r="O825" s="48"/>
      <c r="P825" s="48"/>
      <c r="Q825" s="48"/>
      <c r="R825" s="48"/>
      <c r="S825" s="56"/>
    </row>
    <row r="826" spans="5:19" ht="15.75" customHeight="1" x14ac:dyDescent="0.25">
      <c r="E826" s="48"/>
      <c r="I826" s="49"/>
      <c r="K826" s="48"/>
      <c r="L826" s="48"/>
      <c r="O826" s="48"/>
      <c r="P826" s="48"/>
      <c r="Q826" s="48"/>
      <c r="R826" s="48"/>
      <c r="S826" s="56"/>
    </row>
    <row r="827" spans="5:19" ht="15.75" customHeight="1" x14ac:dyDescent="0.25">
      <c r="E827" s="48"/>
      <c r="I827" s="49"/>
      <c r="K827" s="48"/>
      <c r="L827" s="48"/>
      <c r="O827" s="48"/>
      <c r="P827" s="48"/>
      <c r="Q827" s="48"/>
      <c r="R827" s="48"/>
      <c r="S827" s="56"/>
    </row>
    <row r="828" spans="5:19" ht="15.75" customHeight="1" x14ac:dyDescent="0.25">
      <c r="E828" s="48"/>
      <c r="I828" s="49"/>
      <c r="K828" s="48"/>
      <c r="L828" s="48"/>
      <c r="O828" s="48"/>
      <c r="P828" s="48"/>
      <c r="Q828" s="48"/>
      <c r="R828" s="48"/>
      <c r="S828" s="56"/>
    </row>
    <row r="829" spans="5:19" ht="15.75" customHeight="1" x14ac:dyDescent="0.25">
      <c r="E829" s="48"/>
      <c r="I829" s="49"/>
      <c r="K829" s="48"/>
      <c r="L829" s="48"/>
      <c r="O829" s="48"/>
      <c r="P829" s="48"/>
      <c r="Q829" s="48"/>
      <c r="R829" s="48"/>
      <c r="S829" s="56"/>
    </row>
    <row r="830" spans="5:19" ht="15.75" customHeight="1" x14ac:dyDescent="0.25">
      <c r="E830" s="48"/>
      <c r="I830" s="49"/>
      <c r="K830" s="48"/>
      <c r="L830" s="48"/>
      <c r="O830" s="48"/>
      <c r="P830" s="48"/>
      <c r="Q830" s="48"/>
      <c r="R830" s="48"/>
      <c r="S830" s="56"/>
    </row>
    <row r="831" spans="5:19" ht="15.75" customHeight="1" x14ac:dyDescent="0.25">
      <c r="E831" s="48"/>
      <c r="I831" s="49"/>
      <c r="K831" s="48"/>
      <c r="L831" s="48"/>
      <c r="O831" s="48"/>
      <c r="P831" s="48"/>
      <c r="Q831" s="48"/>
      <c r="R831" s="48"/>
      <c r="S831" s="56"/>
    </row>
    <row r="832" spans="5:19" ht="15.75" customHeight="1" x14ac:dyDescent="0.25">
      <c r="E832" s="48"/>
      <c r="I832" s="49"/>
      <c r="K832" s="48"/>
      <c r="L832" s="48"/>
      <c r="O832" s="48"/>
      <c r="P832" s="48"/>
      <c r="Q832" s="48"/>
      <c r="R832" s="48"/>
      <c r="S832" s="56"/>
    </row>
    <row r="833" spans="5:19" ht="15.75" customHeight="1" x14ac:dyDescent="0.25">
      <c r="E833" s="48"/>
      <c r="I833" s="49"/>
      <c r="K833" s="48"/>
      <c r="L833" s="48"/>
      <c r="O833" s="48"/>
      <c r="P833" s="48"/>
      <c r="Q833" s="48"/>
      <c r="R833" s="48"/>
      <c r="S833" s="56"/>
    </row>
    <row r="834" spans="5:19" ht="15.75" customHeight="1" x14ac:dyDescent="0.25">
      <c r="E834" s="48"/>
      <c r="I834" s="49"/>
      <c r="K834" s="48"/>
      <c r="L834" s="48"/>
      <c r="O834" s="48"/>
      <c r="P834" s="48"/>
      <c r="Q834" s="48"/>
      <c r="R834" s="48"/>
      <c r="S834" s="56"/>
    </row>
    <row r="835" spans="5:19" ht="15.75" customHeight="1" x14ac:dyDescent="0.25">
      <c r="E835" s="48"/>
      <c r="I835" s="49"/>
      <c r="K835" s="48"/>
      <c r="L835" s="48"/>
      <c r="O835" s="48"/>
      <c r="P835" s="48"/>
      <c r="Q835" s="48"/>
      <c r="R835" s="48"/>
      <c r="S835" s="56"/>
    </row>
    <row r="836" spans="5:19" ht="15.75" customHeight="1" x14ac:dyDescent="0.25">
      <c r="E836" s="48"/>
      <c r="I836" s="49"/>
      <c r="K836" s="48"/>
      <c r="L836" s="48"/>
      <c r="O836" s="48"/>
      <c r="P836" s="48"/>
      <c r="Q836" s="48"/>
      <c r="R836" s="48"/>
      <c r="S836" s="56"/>
    </row>
    <row r="837" spans="5:19" ht="15.75" customHeight="1" x14ac:dyDescent="0.25">
      <c r="E837" s="48"/>
      <c r="I837" s="49"/>
      <c r="K837" s="48"/>
      <c r="L837" s="48"/>
      <c r="O837" s="48"/>
      <c r="P837" s="48"/>
      <c r="Q837" s="48"/>
      <c r="R837" s="48"/>
      <c r="S837" s="56"/>
    </row>
    <row r="838" spans="5:19" ht="15.75" customHeight="1" x14ac:dyDescent="0.25">
      <c r="E838" s="48"/>
      <c r="I838" s="49"/>
      <c r="K838" s="48"/>
      <c r="L838" s="48"/>
      <c r="O838" s="48"/>
      <c r="P838" s="48"/>
      <c r="Q838" s="48"/>
      <c r="R838" s="48"/>
      <c r="S838" s="56"/>
    </row>
    <row r="839" spans="5:19" ht="15.75" customHeight="1" x14ac:dyDescent="0.25">
      <c r="E839" s="48"/>
      <c r="I839" s="49"/>
      <c r="K839" s="48"/>
      <c r="L839" s="48"/>
      <c r="O839" s="48"/>
      <c r="P839" s="48"/>
      <c r="Q839" s="48"/>
      <c r="R839" s="48"/>
      <c r="S839" s="56"/>
    </row>
    <row r="840" spans="5:19" ht="15.75" customHeight="1" x14ac:dyDescent="0.25">
      <c r="E840" s="48"/>
      <c r="I840" s="49"/>
      <c r="K840" s="48"/>
      <c r="L840" s="48"/>
      <c r="O840" s="48"/>
      <c r="P840" s="48"/>
      <c r="Q840" s="48"/>
      <c r="R840" s="48"/>
      <c r="S840" s="56"/>
    </row>
    <row r="841" spans="5:19" ht="15.75" customHeight="1" x14ac:dyDescent="0.25">
      <c r="E841" s="48"/>
      <c r="I841" s="49"/>
      <c r="K841" s="48"/>
      <c r="L841" s="48"/>
      <c r="O841" s="48"/>
      <c r="P841" s="48"/>
      <c r="Q841" s="48"/>
      <c r="R841" s="48"/>
      <c r="S841" s="56"/>
    </row>
    <row r="842" spans="5:19" ht="15.75" customHeight="1" x14ac:dyDescent="0.25">
      <c r="E842" s="48"/>
      <c r="I842" s="49"/>
      <c r="K842" s="48"/>
      <c r="L842" s="48"/>
      <c r="O842" s="48"/>
      <c r="P842" s="48"/>
      <c r="Q842" s="48"/>
      <c r="R842" s="48"/>
      <c r="S842" s="56"/>
    </row>
    <row r="843" spans="5:19" ht="15.75" customHeight="1" x14ac:dyDescent="0.25">
      <c r="E843" s="48"/>
      <c r="I843" s="49"/>
      <c r="K843" s="48"/>
      <c r="L843" s="48"/>
      <c r="O843" s="48"/>
      <c r="P843" s="48"/>
      <c r="Q843" s="48"/>
      <c r="R843" s="48"/>
      <c r="S843" s="56"/>
    </row>
    <row r="844" spans="5:19" ht="15.75" customHeight="1" x14ac:dyDescent="0.25">
      <c r="E844" s="48"/>
      <c r="I844" s="49"/>
      <c r="K844" s="48"/>
      <c r="L844" s="48"/>
      <c r="O844" s="48"/>
      <c r="P844" s="48"/>
      <c r="Q844" s="48"/>
      <c r="R844" s="48"/>
      <c r="S844" s="56"/>
    </row>
    <row r="845" spans="5:19" ht="15.75" customHeight="1" x14ac:dyDescent="0.25">
      <c r="E845" s="48"/>
      <c r="I845" s="49"/>
      <c r="K845" s="48"/>
      <c r="L845" s="48"/>
      <c r="O845" s="48"/>
      <c r="P845" s="48"/>
      <c r="Q845" s="48"/>
      <c r="R845" s="48"/>
      <c r="S845" s="56"/>
    </row>
    <row r="846" spans="5:19" ht="15.75" customHeight="1" x14ac:dyDescent="0.25">
      <c r="E846" s="48"/>
      <c r="I846" s="49"/>
      <c r="K846" s="48"/>
      <c r="L846" s="48"/>
      <c r="O846" s="48"/>
      <c r="P846" s="48"/>
      <c r="Q846" s="48"/>
      <c r="R846" s="48"/>
      <c r="S846" s="56"/>
    </row>
    <row r="847" spans="5:19" ht="15.75" customHeight="1" x14ac:dyDescent="0.25">
      <c r="E847" s="48"/>
      <c r="I847" s="49"/>
      <c r="K847" s="48"/>
      <c r="L847" s="48"/>
      <c r="O847" s="48"/>
      <c r="P847" s="48"/>
      <c r="Q847" s="48"/>
      <c r="R847" s="48"/>
      <c r="S847" s="56"/>
    </row>
    <row r="848" spans="5:19" ht="15.75" customHeight="1" x14ac:dyDescent="0.25">
      <c r="E848" s="48"/>
      <c r="I848" s="49"/>
      <c r="K848" s="48"/>
      <c r="L848" s="48"/>
      <c r="O848" s="48"/>
      <c r="P848" s="48"/>
      <c r="Q848" s="48"/>
      <c r="R848" s="48"/>
      <c r="S848" s="56"/>
    </row>
    <row r="849" spans="5:19" ht="15.75" customHeight="1" x14ac:dyDescent="0.25">
      <c r="E849" s="48"/>
      <c r="I849" s="49"/>
      <c r="K849" s="48"/>
      <c r="L849" s="48"/>
      <c r="O849" s="48"/>
      <c r="P849" s="48"/>
      <c r="Q849" s="48"/>
      <c r="R849" s="48"/>
      <c r="S849" s="56"/>
    </row>
    <row r="850" spans="5:19" ht="15.75" customHeight="1" x14ac:dyDescent="0.25">
      <c r="E850" s="48"/>
      <c r="I850" s="49"/>
      <c r="K850" s="48"/>
      <c r="L850" s="48"/>
      <c r="O850" s="48"/>
      <c r="P850" s="48"/>
      <c r="Q850" s="48"/>
      <c r="R850" s="48"/>
      <c r="S850" s="56"/>
    </row>
    <row r="851" spans="5:19" ht="15.75" customHeight="1" x14ac:dyDescent="0.25">
      <c r="E851" s="48"/>
      <c r="I851" s="49"/>
      <c r="K851" s="48"/>
      <c r="L851" s="48"/>
      <c r="O851" s="48"/>
      <c r="P851" s="48"/>
      <c r="Q851" s="48"/>
      <c r="R851" s="48"/>
      <c r="S851" s="56"/>
    </row>
    <row r="852" spans="5:19" ht="15.75" customHeight="1" x14ac:dyDescent="0.25">
      <c r="E852" s="48"/>
      <c r="I852" s="49"/>
      <c r="K852" s="48"/>
      <c r="L852" s="48"/>
      <c r="O852" s="48"/>
      <c r="P852" s="48"/>
      <c r="Q852" s="48"/>
      <c r="R852" s="48"/>
      <c r="S852" s="56"/>
    </row>
    <row r="853" spans="5:19" ht="15.75" customHeight="1" x14ac:dyDescent="0.25">
      <c r="E853" s="48"/>
      <c r="I853" s="49"/>
      <c r="K853" s="48"/>
      <c r="L853" s="48"/>
      <c r="O853" s="48"/>
      <c r="P853" s="48"/>
      <c r="Q853" s="48"/>
      <c r="R853" s="48"/>
      <c r="S853" s="56"/>
    </row>
    <row r="854" spans="5:19" ht="15.75" customHeight="1" x14ac:dyDescent="0.25">
      <c r="E854" s="48"/>
      <c r="I854" s="49"/>
      <c r="K854" s="48"/>
      <c r="L854" s="48"/>
      <c r="O854" s="48"/>
      <c r="P854" s="48"/>
      <c r="Q854" s="48"/>
      <c r="R854" s="48"/>
      <c r="S854" s="56"/>
    </row>
    <row r="855" spans="5:19" ht="15.75" customHeight="1" x14ac:dyDescent="0.25">
      <c r="E855" s="48"/>
      <c r="I855" s="49"/>
      <c r="K855" s="48"/>
      <c r="L855" s="48"/>
      <c r="O855" s="48"/>
      <c r="P855" s="48"/>
      <c r="Q855" s="48"/>
      <c r="R855" s="48"/>
      <c r="S855" s="56"/>
    </row>
    <row r="856" spans="5:19" ht="15.75" customHeight="1" x14ac:dyDescent="0.25">
      <c r="E856" s="48"/>
      <c r="I856" s="49"/>
      <c r="K856" s="48"/>
      <c r="L856" s="48"/>
      <c r="O856" s="48"/>
      <c r="P856" s="48"/>
      <c r="Q856" s="48"/>
      <c r="R856" s="48"/>
      <c r="S856" s="56"/>
    </row>
    <row r="857" spans="5:19" ht="15.75" customHeight="1" x14ac:dyDescent="0.25">
      <c r="E857" s="48"/>
      <c r="I857" s="49"/>
      <c r="K857" s="48"/>
      <c r="L857" s="48"/>
      <c r="O857" s="48"/>
      <c r="P857" s="48"/>
      <c r="Q857" s="48"/>
      <c r="R857" s="48"/>
      <c r="S857" s="56"/>
    </row>
    <row r="858" spans="5:19" ht="15.75" customHeight="1" x14ac:dyDescent="0.25">
      <c r="E858" s="48"/>
      <c r="I858" s="49"/>
      <c r="K858" s="48"/>
      <c r="L858" s="48"/>
      <c r="O858" s="48"/>
      <c r="P858" s="48"/>
      <c r="Q858" s="48"/>
      <c r="R858" s="48"/>
      <c r="S858" s="56"/>
    </row>
    <row r="859" spans="5:19" ht="15.75" customHeight="1" x14ac:dyDescent="0.25">
      <c r="E859" s="48"/>
      <c r="I859" s="49"/>
      <c r="K859" s="48"/>
      <c r="L859" s="48"/>
      <c r="O859" s="48"/>
      <c r="P859" s="48"/>
      <c r="Q859" s="48"/>
      <c r="R859" s="48"/>
      <c r="S859" s="56"/>
    </row>
    <row r="860" spans="5:19" ht="15.75" customHeight="1" x14ac:dyDescent="0.25">
      <c r="E860" s="48"/>
      <c r="I860" s="49"/>
      <c r="K860" s="48"/>
      <c r="L860" s="48"/>
      <c r="O860" s="48"/>
      <c r="P860" s="48"/>
      <c r="Q860" s="48"/>
      <c r="R860" s="48"/>
      <c r="S860" s="56"/>
    </row>
    <row r="861" spans="5:19" ht="15.75" customHeight="1" x14ac:dyDescent="0.25">
      <c r="E861" s="48"/>
      <c r="I861" s="49"/>
      <c r="K861" s="48"/>
      <c r="L861" s="48"/>
      <c r="O861" s="48"/>
      <c r="P861" s="48"/>
      <c r="Q861" s="48"/>
      <c r="R861" s="48"/>
      <c r="S861" s="56"/>
    </row>
    <row r="862" spans="5:19" ht="15.75" customHeight="1" x14ac:dyDescent="0.25">
      <c r="E862" s="48"/>
      <c r="I862" s="49"/>
      <c r="K862" s="48"/>
      <c r="L862" s="48"/>
      <c r="O862" s="48"/>
      <c r="P862" s="48"/>
      <c r="Q862" s="48"/>
      <c r="R862" s="48"/>
      <c r="S862" s="56"/>
    </row>
    <row r="863" spans="5:19" ht="15.75" customHeight="1" x14ac:dyDescent="0.25">
      <c r="E863" s="48"/>
      <c r="I863" s="49"/>
      <c r="K863" s="48"/>
      <c r="L863" s="48"/>
      <c r="O863" s="48"/>
      <c r="P863" s="48"/>
      <c r="Q863" s="48"/>
      <c r="R863" s="48"/>
      <c r="S863" s="56"/>
    </row>
    <row r="864" spans="5:19" ht="15.75" customHeight="1" x14ac:dyDescent="0.25">
      <c r="E864" s="48"/>
      <c r="I864" s="49"/>
      <c r="K864" s="48"/>
      <c r="L864" s="48"/>
      <c r="O864" s="48"/>
      <c r="P864" s="48"/>
      <c r="Q864" s="48"/>
      <c r="R864" s="48"/>
      <c r="S864" s="56"/>
    </row>
    <row r="865" spans="5:19" ht="15.75" customHeight="1" x14ac:dyDescent="0.25">
      <c r="E865" s="48"/>
      <c r="I865" s="49"/>
      <c r="K865" s="48"/>
      <c r="L865" s="48"/>
      <c r="O865" s="48"/>
      <c r="P865" s="48"/>
      <c r="Q865" s="48"/>
      <c r="R865" s="48"/>
      <c r="S865" s="56"/>
    </row>
    <row r="866" spans="5:19" ht="15.75" customHeight="1" x14ac:dyDescent="0.25">
      <c r="E866" s="48"/>
      <c r="I866" s="49"/>
      <c r="K866" s="48"/>
      <c r="L866" s="48"/>
      <c r="O866" s="48"/>
      <c r="P866" s="48"/>
      <c r="Q866" s="48"/>
      <c r="R866" s="48"/>
      <c r="S866" s="56"/>
    </row>
    <row r="867" spans="5:19" ht="15.75" customHeight="1" x14ac:dyDescent="0.25">
      <c r="E867" s="48"/>
      <c r="I867" s="49"/>
      <c r="K867" s="48"/>
      <c r="L867" s="48"/>
      <c r="O867" s="48"/>
      <c r="P867" s="48"/>
      <c r="Q867" s="48"/>
      <c r="R867" s="48"/>
      <c r="S867" s="56"/>
    </row>
    <row r="868" spans="5:19" ht="15.75" customHeight="1" x14ac:dyDescent="0.25">
      <c r="E868" s="48"/>
      <c r="I868" s="49"/>
      <c r="K868" s="48"/>
      <c r="L868" s="48"/>
      <c r="O868" s="48"/>
      <c r="P868" s="48"/>
      <c r="Q868" s="48"/>
      <c r="R868" s="48"/>
      <c r="S868" s="56"/>
    </row>
    <row r="869" spans="5:19" ht="15.75" customHeight="1" x14ac:dyDescent="0.25">
      <c r="E869" s="48"/>
      <c r="I869" s="49"/>
      <c r="K869" s="48"/>
      <c r="L869" s="48"/>
      <c r="O869" s="48"/>
      <c r="P869" s="48"/>
      <c r="Q869" s="48"/>
      <c r="R869" s="48"/>
      <c r="S869" s="56"/>
    </row>
    <row r="870" spans="5:19" ht="15.75" customHeight="1" x14ac:dyDescent="0.25">
      <c r="E870" s="48"/>
      <c r="I870" s="49"/>
      <c r="K870" s="48"/>
      <c r="L870" s="48"/>
      <c r="O870" s="48"/>
      <c r="P870" s="48"/>
      <c r="Q870" s="48"/>
      <c r="R870" s="48"/>
      <c r="S870" s="56"/>
    </row>
    <row r="871" spans="5:19" ht="15.75" customHeight="1" x14ac:dyDescent="0.25">
      <c r="E871" s="48"/>
      <c r="I871" s="49"/>
      <c r="K871" s="48"/>
      <c r="L871" s="48"/>
      <c r="O871" s="48"/>
      <c r="P871" s="48"/>
      <c r="Q871" s="48"/>
      <c r="R871" s="48"/>
      <c r="S871" s="56"/>
    </row>
    <row r="872" spans="5:19" ht="15.75" customHeight="1" x14ac:dyDescent="0.25">
      <c r="E872" s="48"/>
      <c r="I872" s="49"/>
      <c r="K872" s="48"/>
      <c r="L872" s="48"/>
      <c r="O872" s="48"/>
      <c r="P872" s="48"/>
      <c r="Q872" s="48"/>
      <c r="R872" s="48"/>
      <c r="S872" s="56"/>
    </row>
    <row r="873" spans="5:19" ht="15.75" customHeight="1" x14ac:dyDescent="0.25">
      <c r="E873" s="48"/>
      <c r="I873" s="49"/>
      <c r="K873" s="48"/>
      <c r="L873" s="48"/>
      <c r="O873" s="48"/>
      <c r="P873" s="48"/>
      <c r="Q873" s="48"/>
      <c r="R873" s="48"/>
      <c r="S873" s="56"/>
    </row>
    <row r="874" spans="5:19" ht="15.75" customHeight="1" x14ac:dyDescent="0.25">
      <c r="E874" s="48"/>
      <c r="I874" s="49"/>
      <c r="K874" s="48"/>
      <c r="L874" s="48"/>
      <c r="O874" s="48"/>
      <c r="P874" s="48"/>
      <c r="Q874" s="48"/>
      <c r="R874" s="48"/>
      <c r="S874" s="56"/>
    </row>
    <row r="875" spans="5:19" ht="15.75" customHeight="1" x14ac:dyDescent="0.25">
      <c r="E875" s="48"/>
      <c r="I875" s="49"/>
      <c r="K875" s="48"/>
      <c r="L875" s="48"/>
      <c r="O875" s="48"/>
      <c r="P875" s="48"/>
      <c r="Q875" s="48"/>
      <c r="R875" s="48"/>
      <c r="S875" s="56"/>
    </row>
    <row r="876" spans="5:19" ht="15.75" customHeight="1" x14ac:dyDescent="0.25">
      <c r="E876" s="48"/>
      <c r="I876" s="49"/>
      <c r="K876" s="48"/>
      <c r="L876" s="48"/>
      <c r="O876" s="48"/>
      <c r="P876" s="48"/>
      <c r="Q876" s="48"/>
      <c r="R876" s="48"/>
      <c r="S876" s="56"/>
    </row>
    <row r="877" spans="5:19" ht="15.75" customHeight="1" x14ac:dyDescent="0.25">
      <c r="E877" s="48"/>
      <c r="I877" s="49"/>
      <c r="K877" s="48"/>
      <c r="L877" s="48"/>
      <c r="O877" s="48"/>
      <c r="P877" s="48"/>
      <c r="Q877" s="48"/>
      <c r="R877" s="48"/>
      <c r="S877" s="56"/>
    </row>
    <row r="878" spans="5:19" ht="15.75" customHeight="1" x14ac:dyDescent="0.25">
      <c r="E878" s="48"/>
      <c r="I878" s="49"/>
      <c r="K878" s="48"/>
      <c r="L878" s="48"/>
      <c r="O878" s="48"/>
      <c r="P878" s="48"/>
      <c r="Q878" s="48"/>
      <c r="R878" s="48"/>
      <c r="S878" s="56"/>
    </row>
    <row r="879" spans="5:19" ht="15.75" customHeight="1" x14ac:dyDescent="0.25">
      <c r="E879" s="48"/>
      <c r="I879" s="49"/>
      <c r="K879" s="48"/>
      <c r="L879" s="48"/>
      <c r="O879" s="48"/>
      <c r="P879" s="48"/>
      <c r="Q879" s="48"/>
      <c r="R879" s="48"/>
      <c r="S879" s="56"/>
    </row>
    <row r="880" spans="5:19" ht="15.75" customHeight="1" x14ac:dyDescent="0.25">
      <c r="E880" s="48"/>
      <c r="I880" s="49"/>
      <c r="K880" s="48"/>
      <c r="L880" s="48"/>
      <c r="O880" s="48"/>
      <c r="P880" s="48"/>
      <c r="Q880" s="48"/>
      <c r="R880" s="48"/>
      <c r="S880" s="56"/>
    </row>
    <row r="881" spans="5:19" ht="15.75" customHeight="1" x14ac:dyDescent="0.25">
      <c r="E881" s="48"/>
      <c r="I881" s="49"/>
      <c r="K881" s="48"/>
      <c r="L881" s="48"/>
      <c r="O881" s="48"/>
      <c r="P881" s="48"/>
      <c r="Q881" s="48"/>
      <c r="R881" s="48"/>
      <c r="S881" s="56"/>
    </row>
    <row r="882" spans="5:19" ht="15.75" customHeight="1" x14ac:dyDescent="0.25">
      <c r="E882" s="48"/>
      <c r="I882" s="49"/>
      <c r="K882" s="48"/>
      <c r="L882" s="48"/>
      <c r="O882" s="48"/>
      <c r="P882" s="48"/>
      <c r="Q882" s="48"/>
      <c r="R882" s="48"/>
      <c r="S882" s="56"/>
    </row>
    <row r="883" spans="5:19" ht="15.75" customHeight="1" x14ac:dyDescent="0.25">
      <c r="E883" s="48"/>
      <c r="I883" s="49"/>
      <c r="K883" s="48"/>
      <c r="L883" s="48"/>
      <c r="O883" s="48"/>
      <c r="P883" s="48"/>
      <c r="Q883" s="48"/>
      <c r="R883" s="48"/>
      <c r="S883" s="56"/>
    </row>
    <row r="884" spans="5:19" ht="15.75" customHeight="1" x14ac:dyDescent="0.25">
      <c r="E884" s="48"/>
      <c r="I884" s="49"/>
      <c r="K884" s="48"/>
      <c r="L884" s="48"/>
      <c r="O884" s="48"/>
      <c r="P884" s="48"/>
      <c r="Q884" s="48"/>
      <c r="R884" s="48"/>
      <c r="S884" s="56"/>
    </row>
    <row r="885" spans="5:19" ht="15.75" customHeight="1" x14ac:dyDescent="0.25">
      <c r="E885" s="48"/>
      <c r="I885" s="49"/>
      <c r="K885" s="48"/>
      <c r="L885" s="48"/>
      <c r="O885" s="48"/>
      <c r="P885" s="48"/>
      <c r="Q885" s="48"/>
      <c r="R885" s="48"/>
      <c r="S885" s="56"/>
    </row>
    <row r="886" spans="5:19" ht="15.75" customHeight="1" x14ac:dyDescent="0.25">
      <c r="E886" s="48"/>
      <c r="I886" s="49"/>
      <c r="K886" s="48"/>
      <c r="L886" s="48"/>
      <c r="O886" s="48"/>
      <c r="P886" s="48"/>
      <c r="Q886" s="48"/>
      <c r="R886" s="48"/>
      <c r="S886" s="56"/>
    </row>
    <row r="887" spans="5:19" ht="15.75" customHeight="1" x14ac:dyDescent="0.25">
      <c r="E887" s="48"/>
      <c r="I887" s="49"/>
      <c r="K887" s="48"/>
      <c r="L887" s="48"/>
      <c r="O887" s="48"/>
      <c r="P887" s="48"/>
      <c r="Q887" s="48"/>
      <c r="R887" s="48"/>
      <c r="S887" s="56"/>
    </row>
    <row r="888" spans="5:19" ht="15.75" customHeight="1" x14ac:dyDescent="0.25">
      <c r="E888" s="48"/>
      <c r="I888" s="49"/>
      <c r="K888" s="48"/>
      <c r="L888" s="48"/>
      <c r="O888" s="48"/>
      <c r="P888" s="48"/>
      <c r="Q888" s="48"/>
      <c r="R888" s="48"/>
      <c r="S888" s="56"/>
    </row>
    <row r="889" spans="5:19" ht="15.75" customHeight="1" x14ac:dyDescent="0.25">
      <c r="E889" s="48"/>
      <c r="I889" s="49"/>
      <c r="K889" s="48"/>
      <c r="L889" s="48"/>
      <c r="O889" s="48"/>
      <c r="P889" s="48"/>
      <c r="Q889" s="48"/>
      <c r="R889" s="48"/>
      <c r="S889" s="56"/>
    </row>
    <row r="890" spans="5:19" ht="15.75" customHeight="1" x14ac:dyDescent="0.25">
      <c r="E890" s="48"/>
      <c r="I890" s="49"/>
      <c r="K890" s="48"/>
      <c r="L890" s="48"/>
      <c r="O890" s="48"/>
      <c r="P890" s="48"/>
      <c r="Q890" s="48"/>
      <c r="R890" s="48"/>
      <c r="S890" s="56"/>
    </row>
    <row r="891" spans="5:19" ht="15.75" customHeight="1" x14ac:dyDescent="0.25">
      <c r="E891" s="48"/>
      <c r="I891" s="49"/>
      <c r="K891" s="48"/>
      <c r="L891" s="48"/>
      <c r="O891" s="48"/>
      <c r="P891" s="48"/>
      <c r="Q891" s="48"/>
      <c r="R891" s="48"/>
      <c r="S891" s="56"/>
    </row>
    <row r="892" spans="5:19" ht="15.75" customHeight="1" x14ac:dyDescent="0.25">
      <c r="E892" s="48"/>
      <c r="I892" s="49"/>
      <c r="K892" s="48"/>
      <c r="L892" s="48"/>
      <c r="O892" s="48"/>
      <c r="P892" s="48"/>
      <c r="Q892" s="48"/>
      <c r="R892" s="48"/>
      <c r="S892" s="56"/>
    </row>
    <row r="893" spans="5:19" ht="15.75" customHeight="1" x14ac:dyDescent="0.25">
      <c r="E893" s="48"/>
      <c r="I893" s="49"/>
      <c r="K893" s="48"/>
      <c r="L893" s="48"/>
      <c r="O893" s="48"/>
      <c r="P893" s="48"/>
      <c r="Q893" s="48"/>
      <c r="R893" s="48"/>
      <c r="S893" s="56"/>
    </row>
    <row r="894" spans="5:19" ht="15.75" customHeight="1" x14ac:dyDescent="0.25">
      <c r="E894" s="48"/>
      <c r="I894" s="49"/>
      <c r="K894" s="48"/>
      <c r="L894" s="48"/>
      <c r="O894" s="48"/>
      <c r="P894" s="48"/>
      <c r="Q894" s="48"/>
      <c r="R894" s="48"/>
      <c r="S894" s="56"/>
    </row>
    <row r="895" spans="5:19" ht="15.75" customHeight="1" x14ac:dyDescent="0.25">
      <c r="E895" s="48"/>
      <c r="I895" s="49"/>
      <c r="K895" s="48"/>
      <c r="L895" s="48"/>
      <c r="O895" s="48"/>
      <c r="P895" s="48"/>
      <c r="Q895" s="48"/>
      <c r="R895" s="48"/>
      <c r="S895" s="56"/>
    </row>
    <row r="896" spans="5:19" ht="15.75" customHeight="1" x14ac:dyDescent="0.25">
      <c r="E896" s="48"/>
      <c r="I896" s="49"/>
      <c r="K896" s="48"/>
      <c r="L896" s="48"/>
      <c r="O896" s="48"/>
      <c r="P896" s="48"/>
      <c r="Q896" s="48"/>
      <c r="R896" s="48"/>
      <c r="S896" s="56"/>
    </row>
    <row r="897" spans="5:19" ht="15.75" customHeight="1" x14ac:dyDescent="0.25">
      <c r="E897" s="48"/>
      <c r="I897" s="49"/>
      <c r="K897" s="48"/>
      <c r="L897" s="48"/>
      <c r="O897" s="48"/>
      <c r="P897" s="48"/>
      <c r="Q897" s="48"/>
      <c r="R897" s="48"/>
      <c r="S897" s="56"/>
    </row>
    <row r="898" spans="5:19" ht="15.75" customHeight="1" x14ac:dyDescent="0.25">
      <c r="E898" s="48"/>
      <c r="I898" s="49"/>
      <c r="K898" s="48"/>
      <c r="L898" s="48"/>
      <c r="O898" s="48"/>
      <c r="P898" s="48"/>
      <c r="Q898" s="48"/>
      <c r="R898" s="48"/>
      <c r="S898" s="56"/>
    </row>
    <row r="899" spans="5:19" ht="15.75" customHeight="1" x14ac:dyDescent="0.25">
      <c r="E899" s="48"/>
      <c r="I899" s="49"/>
      <c r="K899" s="48"/>
      <c r="L899" s="48"/>
      <c r="O899" s="48"/>
      <c r="P899" s="48"/>
      <c r="Q899" s="48"/>
      <c r="R899" s="48"/>
      <c r="S899" s="56"/>
    </row>
    <row r="900" spans="5:19" ht="15.75" customHeight="1" x14ac:dyDescent="0.25">
      <c r="E900" s="48"/>
      <c r="I900" s="49"/>
      <c r="K900" s="48"/>
      <c r="L900" s="48"/>
      <c r="O900" s="48"/>
      <c r="P900" s="48"/>
      <c r="Q900" s="48"/>
      <c r="R900" s="48"/>
      <c r="S900" s="56"/>
    </row>
    <row r="901" spans="5:19" ht="15.75" customHeight="1" x14ac:dyDescent="0.25">
      <c r="E901" s="48"/>
      <c r="I901" s="49"/>
      <c r="K901" s="48"/>
      <c r="L901" s="48"/>
      <c r="O901" s="48"/>
      <c r="P901" s="48"/>
      <c r="Q901" s="48"/>
      <c r="R901" s="48"/>
      <c r="S901" s="56"/>
    </row>
    <row r="902" spans="5:19" ht="15.75" customHeight="1" x14ac:dyDescent="0.25">
      <c r="E902" s="48"/>
      <c r="I902" s="49"/>
      <c r="K902" s="48"/>
      <c r="L902" s="48"/>
      <c r="O902" s="48"/>
      <c r="P902" s="48"/>
      <c r="Q902" s="48"/>
      <c r="R902" s="48"/>
      <c r="S902" s="56"/>
    </row>
    <row r="903" spans="5:19" ht="15.75" customHeight="1" x14ac:dyDescent="0.25">
      <c r="E903" s="48"/>
      <c r="I903" s="49"/>
      <c r="K903" s="48"/>
      <c r="L903" s="48"/>
      <c r="O903" s="48"/>
      <c r="P903" s="48"/>
      <c r="Q903" s="48"/>
      <c r="R903" s="48"/>
      <c r="S903" s="56"/>
    </row>
    <row r="904" spans="5:19" ht="15.75" customHeight="1" x14ac:dyDescent="0.25">
      <c r="E904" s="48"/>
      <c r="I904" s="49"/>
      <c r="K904" s="48"/>
      <c r="L904" s="48"/>
      <c r="O904" s="48"/>
      <c r="P904" s="48"/>
      <c r="Q904" s="48"/>
      <c r="R904" s="48"/>
      <c r="S904" s="56"/>
    </row>
    <row r="905" spans="5:19" ht="15.75" customHeight="1" x14ac:dyDescent="0.25">
      <c r="E905" s="48"/>
      <c r="I905" s="49"/>
      <c r="K905" s="48"/>
      <c r="L905" s="48"/>
      <c r="O905" s="48"/>
      <c r="P905" s="48"/>
      <c r="Q905" s="48"/>
      <c r="R905" s="48"/>
      <c r="S905" s="56"/>
    </row>
    <row r="906" spans="5:19" ht="15.75" customHeight="1" x14ac:dyDescent="0.25">
      <c r="E906" s="48"/>
      <c r="I906" s="49"/>
      <c r="K906" s="48"/>
      <c r="L906" s="48"/>
      <c r="O906" s="48"/>
      <c r="P906" s="48"/>
      <c r="Q906" s="48"/>
      <c r="R906" s="48"/>
      <c r="S906" s="56"/>
    </row>
    <row r="907" spans="5:19" ht="15.75" customHeight="1" x14ac:dyDescent="0.25">
      <c r="E907" s="48"/>
      <c r="I907" s="49"/>
      <c r="K907" s="48"/>
      <c r="L907" s="48"/>
      <c r="O907" s="48"/>
      <c r="P907" s="48"/>
      <c r="Q907" s="48"/>
      <c r="R907" s="48"/>
      <c r="S907" s="56"/>
    </row>
    <row r="908" spans="5:19" ht="15.75" customHeight="1" x14ac:dyDescent="0.25">
      <c r="E908" s="48"/>
      <c r="I908" s="49"/>
      <c r="K908" s="48"/>
      <c r="L908" s="48"/>
      <c r="O908" s="48"/>
      <c r="P908" s="48"/>
      <c r="Q908" s="48"/>
      <c r="R908" s="48"/>
      <c r="S908" s="56"/>
    </row>
    <row r="909" spans="5:19" ht="15.75" customHeight="1" x14ac:dyDescent="0.25">
      <c r="E909" s="48"/>
      <c r="I909" s="49"/>
      <c r="K909" s="48"/>
      <c r="L909" s="48"/>
      <c r="O909" s="48"/>
      <c r="P909" s="48"/>
      <c r="Q909" s="48"/>
      <c r="R909" s="48"/>
      <c r="S909" s="56"/>
    </row>
    <row r="910" spans="5:19" ht="15.75" customHeight="1" x14ac:dyDescent="0.25">
      <c r="E910" s="48"/>
      <c r="I910" s="49"/>
      <c r="K910" s="48"/>
      <c r="L910" s="48"/>
      <c r="O910" s="48"/>
      <c r="P910" s="48"/>
      <c r="Q910" s="48"/>
      <c r="R910" s="48"/>
      <c r="S910" s="56"/>
    </row>
    <row r="911" spans="5:19" ht="15.75" customHeight="1" x14ac:dyDescent="0.25">
      <c r="E911" s="48"/>
      <c r="I911" s="49"/>
      <c r="K911" s="48"/>
      <c r="L911" s="48"/>
      <c r="O911" s="48"/>
      <c r="P911" s="48"/>
      <c r="Q911" s="48"/>
      <c r="R911" s="48"/>
      <c r="S911" s="56"/>
    </row>
    <row r="912" spans="5:19" ht="15.75" customHeight="1" x14ac:dyDescent="0.25">
      <c r="E912" s="48"/>
      <c r="I912" s="49"/>
      <c r="K912" s="48"/>
      <c r="L912" s="48"/>
      <c r="O912" s="48"/>
      <c r="P912" s="48"/>
      <c r="Q912" s="48"/>
      <c r="R912" s="48"/>
      <c r="S912" s="56"/>
    </row>
    <row r="913" spans="5:19" ht="15.75" customHeight="1" x14ac:dyDescent="0.25">
      <c r="E913" s="48"/>
      <c r="I913" s="49"/>
      <c r="K913" s="48"/>
      <c r="L913" s="48"/>
      <c r="O913" s="48"/>
      <c r="P913" s="48"/>
      <c r="Q913" s="48"/>
      <c r="R913" s="48"/>
      <c r="S913" s="56"/>
    </row>
    <row r="914" spans="5:19" ht="15.75" customHeight="1" x14ac:dyDescent="0.25">
      <c r="E914" s="48"/>
      <c r="I914" s="49"/>
      <c r="K914" s="48"/>
      <c r="L914" s="48"/>
      <c r="O914" s="48"/>
      <c r="P914" s="48"/>
      <c r="Q914" s="48"/>
      <c r="R914" s="48"/>
      <c r="S914" s="56"/>
    </row>
    <row r="915" spans="5:19" ht="15.75" customHeight="1" x14ac:dyDescent="0.25">
      <c r="E915" s="48"/>
      <c r="I915" s="49"/>
      <c r="K915" s="48"/>
      <c r="L915" s="48"/>
      <c r="O915" s="48"/>
      <c r="P915" s="48"/>
      <c r="Q915" s="48"/>
      <c r="R915" s="48"/>
      <c r="S915" s="56"/>
    </row>
    <row r="916" spans="5:19" ht="15.75" customHeight="1" x14ac:dyDescent="0.25">
      <c r="E916" s="48"/>
      <c r="I916" s="49"/>
      <c r="K916" s="48"/>
      <c r="L916" s="48"/>
      <c r="O916" s="48"/>
      <c r="P916" s="48"/>
      <c r="Q916" s="48"/>
      <c r="R916" s="48"/>
      <c r="S916" s="56"/>
    </row>
    <row r="917" spans="5:19" ht="15.75" customHeight="1" x14ac:dyDescent="0.25">
      <c r="E917" s="48"/>
      <c r="I917" s="49"/>
      <c r="K917" s="48"/>
      <c r="L917" s="48"/>
      <c r="O917" s="48"/>
      <c r="P917" s="48"/>
      <c r="Q917" s="48"/>
      <c r="R917" s="48"/>
      <c r="S917" s="56"/>
    </row>
    <row r="918" spans="5:19" ht="15.75" customHeight="1" x14ac:dyDescent="0.25">
      <c r="E918" s="48"/>
      <c r="I918" s="49"/>
      <c r="K918" s="48"/>
      <c r="L918" s="48"/>
      <c r="O918" s="48"/>
      <c r="P918" s="48"/>
      <c r="Q918" s="48"/>
      <c r="R918" s="48"/>
      <c r="S918" s="56"/>
    </row>
    <row r="919" spans="5:19" ht="15.75" customHeight="1" x14ac:dyDescent="0.25">
      <c r="E919" s="48"/>
      <c r="I919" s="49"/>
      <c r="K919" s="48"/>
      <c r="L919" s="48"/>
      <c r="O919" s="48"/>
      <c r="P919" s="48"/>
      <c r="Q919" s="48"/>
      <c r="R919" s="48"/>
      <c r="S919" s="56"/>
    </row>
    <row r="920" spans="5:19" ht="15.75" customHeight="1" x14ac:dyDescent="0.25">
      <c r="E920" s="48"/>
      <c r="I920" s="49"/>
      <c r="K920" s="48"/>
      <c r="L920" s="48"/>
      <c r="O920" s="48"/>
      <c r="P920" s="48"/>
      <c r="Q920" s="48"/>
      <c r="R920" s="48"/>
      <c r="S920" s="56"/>
    </row>
    <row r="921" spans="5:19" ht="15.75" customHeight="1" x14ac:dyDescent="0.25">
      <c r="E921" s="48"/>
      <c r="I921" s="49"/>
      <c r="K921" s="48"/>
      <c r="L921" s="48"/>
      <c r="O921" s="48"/>
      <c r="P921" s="48"/>
      <c r="Q921" s="48"/>
      <c r="R921" s="48"/>
      <c r="S921" s="56"/>
    </row>
    <row r="922" spans="5:19" ht="15.75" customHeight="1" x14ac:dyDescent="0.25">
      <c r="E922" s="48"/>
      <c r="I922" s="49"/>
      <c r="K922" s="48"/>
      <c r="L922" s="48"/>
      <c r="O922" s="48"/>
      <c r="P922" s="48"/>
      <c r="Q922" s="48"/>
      <c r="R922" s="48"/>
      <c r="S922" s="56"/>
    </row>
    <row r="923" spans="5:19" ht="15.75" customHeight="1" x14ac:dyDescent="0.25">
      <c r="E923" s="48"/>
      <c r="I923" s="49"/>
      <c r="K923" s="48"/>
      <c r="L923" s="48"/>
      <c r="O923" s="48"/>
      <c r="P923" s="48"/>
      <c r="Q923" s="48"/>
      <c r="R923" s="48"/>
      <c r="S923" s="56"/>
    </row>
    <row r="924" spans="5:19" ht="15.75" customHeight="1" x14ac:dyDescent="0.25">
      <c r="E924" s="48"/>
      <c r="I924" s="49"/>
      <c r="K924" s="48"/>
      <c r="L924" s="48"/>
      <c r="O924" s="48"/>
      <c r="P924" s="48"/>
      <c r="Q924" s="48"/>
      <c r="R924" s="48"/>
      <c r="S924" s="56"/>
    </row>
    <row r="925" spans="5:19" ht="15.75" customHeight="1" x14ac:dyDescent="0.25">
      <c r="E925" s="48"/>
      <c r="I925" s="49"/>
      <c r="K925" s="48"/>
      <c r="L925" s="48"/>
      <c r="O925" s="48"/>
      <c r="P925" s="48"/>
      <c r="Q925" s="48"/>
      <c r="R925" s="48"/>
      <c r="S925" s="56"/>
    </row>
    <row r="926" spans="5:19" ht="15.75" customHeight="1" x14ac:dyDescent="0.25">
      <c r="E926" s="48"/>
      <c r="I926" s="49"/>
      <c r="K926" s="48"/>
      <c r="L926" s="48"/>
      <c r="O926" s="48"/>
      <c r="P926" s="48"/>
      <c r="Q926" s="48"/>
      <c r="R926" s="48"/>
      <c r="S926" s="56"/>
    </row>
    <row r="927" spans="5:19" ht="15.75" customHeight="1" x14ac:dyDescent="0.25">
      <c r="E927" s="48"/>
      <c r="I927" s="49"/>
      <c r="K927" s="48"/>
      <c r="L927" s="48"/>
      <c r="O927" s="48"/>
      <c r="P927" s="48"/>
      <c r="Q927" s="48"/>
      <c r="R927" s="48"/>
      <c r="S927" s="56"/>
    </row>
    <row r="928" spans="5:19" ht="15.75" customHeight="1" x14ac:dyDescent="0.25">
      <c r="E928" s="48"/>
      <c r="I928" s="49"/>
      <c r="K928" s="48"/>
      <c r="L928" s="48"/>
      <c r="O928" s="48"/>
      <c r="P928" s="48"/>
      <c r="Q928" s="48"/>
      <c r="R928" s="48"/>
      <c r="S928" s="56"/>
    </row>
    <row r="929" spans="5:19" ht="15.75" customHeight="1" x14ac:dyDescent="0.25">
      <c r="E929" s="48"/>
      <c r="I929" s="49"/>
      <c r="K929" s="48"/>
      <c r="L929" s="48"/>
      <c r="O929" s="48"/>
      <c r="P929" s="48"/>
      <c r="Q929" s="48"/>
      <c r="R929" s="48"/>
      <c r="S929" s="56"/>
    </row>
    <row r="930" spans="5:19" ht="15.75" customHeight="1" x14ac:dyDescent="0.25">
      <c r="E930" s="48"/>
      <c r="I930" s="49"/>
      <c r="K930" s="48"/>
      <c r="L930" s="48"/>
      <c r="O930" s="48"/>
      <c r="P930" s="48"/>
      <c r="Q930" s="48"/>
      <c r="R930" s="48"/>
      <c r="S930" s="56"/>
    </row>
    <row r="931" spans="5:19" ht="15.75" customHeight="1" x14ac:dyDescent="0.25">
      <c r="E931" s="48"/>
      <c r="I931" s="49"/>
      <c r="K931" s="48"/>
      <c r="L931" s="48"/>
      <c r="O931" s="48"/>
      <c r="P931" s="48"/>
      <c r="Q931" s="48"/>
      <c r="R931" s="48"/>
      <c r="S931" s="56"/>
    </row>
    <row r="932" spans="5:19" ht="15.75" customHeight="1" x14ac:dyDescent="0.25">
      <c r="E932" s="48"/>
      <c r="I932" s="49"/>
      <c r="K932" s="48"/>
      <c r="L932" s="48"/>
      <c r="O932" s="48"/>
      <c r="P932" s="48"/>
      <c r="Q932" s="48"/>
      <c r="R932" s="48"/>
      <c r="S932" s="56"/>
    </row>
    <row r="933" spans="5:19" ht="15.75" customHeight="1" x14ac:dyDescent="0.25">
      <c r="E933" s="48"/>
      <c r="I933" s="49"/>
      <c r="K933" s="48"/>
      <c r="L933" s="48"/>
      <c r="O933" s="48"/>
      <c r="P933" s="48"/>
      <c r="Q933" s="48"/>
      <c r="R933" s="48"/>
      <c r="S933" s="56"/>
    </row>
    <row r="934" spans="5:19" ht="15.75" customHeight="1" x14ac:dyDescent="0.25">
      <c r="E934" s="48"/>
      <c r="I934" s="49"/>
      <c r="K934" s="48"/>
      <c r="L934" s="48"/>
      <c r="O934" s="48"/>
      <c r="P934" s="48"/>
      <c r="Q934" s="48"/>
      <c r="R934" s="48"/>
      <c r="S934" s="56"/>
    </row>
    <row r="935" spans="5:19" ht="15.75" customHeight="1" x14ac:dyDescent="0.25">
      <c r="E935" s="48"/>
      <c r="I935" s="49"/>
      <c r="K935" s="48"/>
      <c r="L935" s="48"/>
      <c r="O935" s="48"/>
      <c r="P935" s="48"/>
      <c r="Q935" s="48"/>
      <c r="R935" s="48"/>
      <c r="S935" s="56"/>
    </row>
    <row r="936" spans="5:19" ht="15.75" customHeight="1" x14ac:dyDescent="0.25">
      <c r="E936" s="48"/>
      <c r="I936" s="49"/>
      <c r="K936" s="48"/>
      <c r="L936" s="48"/>
      <c r="O936" s="48"/>
      <c r="P936" s="48"/>
      <c r="Q936" s="48"/>
      <c r="R936" s="48"/>
      <c r="S936" s="56"/>
    </row>
    <row r="937" spans="5:19" ht="15.75" customHeight="1" x14ac:dyDescent="0.25">
      <c r="E937" s="48"/>
      <c r="I937" s="49"/>
      <c r="K937" s="48"/>
      <c r="L937" s="48"/>
      <c r="O937" s="48"/>
      <c r="P937" s="48"/>
      <c r="Q937" s="48"/>
      <c r="R937" s="48"/>
      <c r="S937" s="56"/>
    </row>
    <row r="938" spans="5:19" ht="15.75" customHeight="1" x14ac:dyDescent="0.25">
      <c r="E938" s="48"/>
      <c r="I938" s="49"/>
      <c r="K938" s="48"/>
      <c r="L938" s="48"/>
      <c r="O938" s="48"/>
      <c r="P938" s="48"/>
      <c r="Q938" s="48"/>
      <c r="R938" s="48"/>
      <c r="S938" s="56"/>
    </row>
    <row r="939" spans="5:19" ht="15.75" customHeight="1" x14ac:dyDescent="0.25">
      <c r="E939" s="48"/>
      <c r="I939" s="49"/>
      <c r="K939" s="48"/>
      <c r="L939" s="48"/>
      <c r="O939" s="48"/>
      <c r="P939" s="48"/>
      <c r="Q939" s="48"/>
      <c r="R939" s="48"/>
      <c r="S939" s="56"/>
    </row>
    <row r="940" spans="5:19" ht="15.75" customHeight="1" x14ac:dyDescent="0.25">
      <c r="E940" s="48"/>
      <c r="I940" s="49"/>
      <c r="K940" s="48"/>
      <c r="L940" s="48"/>
      <c r="O940" s="48"/>
      <c r="P940" s="48"/>
      <c r="Q940" s="48"/>
      <c r="R940" s="48"/>
      <c r="S940" s="56"/>
    </row>
    <row r="941" spans="5:19" ht="15.75" customHeight="1" x14ac:dyDescent="0.25">
      <c r="E941" s="48"/>
      <c r="I941" s="49"/>
      <c r="K941" s="48"/>
      <c r="L941" s="48"/>
      <c r="O941" s="48"/>
      <c r="P941" s="48"/>
      <c r="Q941" s="48"/>
      <c r="R941" s="48"/>
      <c r="S941" s="56"/>
    </row>
    <row r="942" spans="5:19" ht="15.75" customHeight="1" x14ac:dyDescent="0.25">
      <c r="E942" s="48"/>
      <c r="I942" s="49"/>
      <c r="K942" s="48"/>
      <c r="L942" s="48"/>
      <c r="O942" s="48"/>
      <c r="P942" s="48"/>
      <c r="Q942" s="48"/>
      <c r="R942" s="48"/>
      <c r="S942" s="56"/>
    </row>
    <row r="943" spans="5:19" ht="15.75" customHeight="1" x14ac:dyDescent="0.25">
      <c r="E943" s="48"/>
      <c r="I943" s="49"/>
      <c r="K943" s="48"/>
      <c r="L943" s="48"/>
      <c r="O943" s="48"/>
      <c r="P943" s="48"/>
      <c r="Q943" s="48"/>
      <c r="R943" s="48"/>
      <c r="S943" s="56"/>
    </row>
    <row r="944" spans="5:19" ht="15.75" customHeight="1" x14ac:dyDescent="0.25">
      <c r="E944" s="48"/>
      <c r="I944" s="49"/>
      <c r="K944" s="48"/>
      <c r="L944" s="48"/>
      <c r="O944" s="48"/>
      <c r="P944" s="48"/>
      <c r="Q944" s="48"/>
      <c r="R944" s="48"/>
      <c r="S944" s="56"/>
    </row>
    <row r="945" spans="5:19" ht="15.75" customHeight="1" x14ac:dyDescent="0.25">
      <c r="E945" s="48"/>
      <c r="I945" s="49"/>
      <c r="K945" s="48"/>
      <c r="L945" s="48"/>
      <c r="O945" s="48"/>
      <c r="P945" s="48"/>
      <c r="Q945" s="48"/>
      <c r="R945" s="48"/>
      <c r="S945" s="56"/>
    </row>
    <row r="946" spans="5:19" ht="15.75" customHeight="1" x14ac:dyDescent="0.25">
      <c r="E946" s="48"/>
      <c r="I946" s="49"/>
      <c r="K946" s="48"/>
      <c r="L946" s="48"/>
      <c r="O946" s="48"/>
      <c r="P946" s="48"/>
      <c r="Q946" s="48"/>
      <c r="R946" s="48"/>
      <c r="S946" s="56"/>
    </row>
    <row r="947" spans="5:19" ht="15.75" customHeight="1" x14ac:dyDescent="0.25">
      <c r="E947" s="48"/>
      <c r="I947" s="49"/>
      <c r="K947" s="48"/>
      <c r="L947" s="48"/>
      <c r="O947" s="48"/>
      <c r="P947" s="48"/>
      <c r="Q947" s="48"/>
      <c r="R947" s="48"/>
      <c r="S947" s="56"/>
    </row>
    <row r="948" spans="5:19" ht="15.75" customHeight="1" x14ac:dyDescent="0.25">
      <c r="E948" s="48"/>
      <c r="I948" s="49"/>
      <c r="K948" s="48"/>
      <c r="L948" s="48"/>
      <c r="O948" s="48"/>
      <c r="P948" s="48"/>
      <c r="Q948" s="48"/>
      <c r="R948" s="48"/>
      <c r="S948" s="56"/>
    </row>
    <row r="949" spans="5:19" ht="15.75" customHeight="1" x14ac:dyDescent="0.25">
      <c r="E949" s="48"/>
      <c r="I949" s="49"/>
      <c r="K949" s="48"/>
      <c r="L949" s="48"/>
      <c r="O949" s="48"/>
      <c r="P949" s="48"/>
      <c r="Q949" s="48"/>
      <c r="R949" s="48"/>
      <c r="S949" s="56"/>
    </row>
    <row r="950" spans="5:19" ht="15.75" customHeight="1" x14ac:dyDescent="0.25">
      <c r="E950" s="48"/>
      <c r="I950" s="49"/>
      <c r="K950" s="48"/>
      <c r="L950" s="48"/>
      <c r="O950" s="48"/>
      <c r="P950" s="48"/>
      <c r="Q950" s="48"/>
      <c r="R950" s="48"/>
      <c r="S950" s="56"/>
    </row>
    <row r="951" spans="5:19" ht="15.75" customHeight="1" x14ac:dyDescent="0.25">
      <c r="E951" s="48"/>
      <c r="I951" s="49"/>
      <c r="K951" s="48"/>
      <c r="L951" s="48"/>
      <c r="O951" s="48"/>
      <c r="P951" s="48"/>
      <c r="Q951" s="48"/>
      <c r="R951" s="48"/>
      <c r="S951" s="56"/>
    </row>
    <row r="952" spans="5:19" ht="15.75" customHeight="1" x14ac:dyDescent="0.25">
      <c r="E952" s="48"/>
      <c r="I952" s="49"/>
      <c r="K952" s="48"/>
      <c r="L952" s="48"/>
      <c r="O952" s="48"/>
      <c r="P952" s="48"/>
      <c r="Q952" s="48"/>
      <c r="R952" s="48"/>
      <c r="S952" s="56"/>
    </row>
    <row r="953" spans="5:19" ht="15.75" customHeight="1" x14ac:dyDescent="0.25">
      <c r="E953" s="48"/>
      <c r="I953" s="49"/>
      <c r="K953" s="48"/>
      <c r="L953" s="48"/>
      <c r="O953" s="48"/>
      <c r="P953" s="48"/>
      <c r="Q953" s="48"/>
      <c r="R953" s="48"/>
      <c r="S953" s="56"/>
    </row>
    <row r="954" spans="5:19" ht="15.75" customHeight="1" x14ac:dyDescent="0.25">
      <c r="E954" s="48"/>
      <c r="I954" s="49"/>
      <c r="K954" s="48"/>
      <c r="L954" s="48"/>
      <c r="O954" s="48"/>
      <c r="P954" s="48"/>
      <c r="Q954" s="48"/>
      <c r="R954" s="48"/>
      <c r="S954" s="56"/>
    </row>
    <row r="955" spans="5:19" ht="15.75" customHeight="1" x14ac:dyDescent="0.25">
      <c r="E955" s="48"/>
      <c r="I955" s="49"/>
      <c r="K955" s="48"/>
      <c r="L955" s="48"/>
      <c r="O955" s="48"/>
      <c r="P955" s="48"/>
      <c r="Q955" s="48"/>
      <c r="R955" s="48"/>
      <c r="S955" s="56"/>
    </row>
    <row r="956" spans="5:19" ht="15.75" customHeight="1" x14ac:dyDescent="0.25">
      <c r="E956" s="48"/>
      <c r="I956" s="49"/>
      <c r="K956" s="48"/>
      <c r="L956" s="48"/>
      <c r="O956" s="48"/>
      <c r="P956" s="48"/>
      <c r="Q956" s="48"/>
      <c r="R956" s="48"/>
      <c r="S956" s="56"/>
    </row>
    <row r="957" spans="5:19" ht="15.75" customHeight="1" x14ac:dyDescent="0.25">
      <c r="E957" s="48"/>
      <c r="I957" s="49"/>
      <c r="K957" s="48"/>
      <c r="L957" s="48"/>
      <c r="O957" s="48"/>
      <c r="P957" s="48"/>
      <c r="Q957" s="48"/>
      <c r="R957" s="48"/>
      <c r="S957" s="56"/>
    </row>
    <row r="958" spans="5:19" ht="15.75" customHeight="1" x14ac:dyDescent="0.25">
      <c r="E958" s="48"/>
      <c r="I958" s="49"/>
      <c r="K958" s="48"/>
      <c r="L958" s="48"/>
      <c r="O958" s="48"/>
      <c r="P958" s="48"/>
      <c r="Q958" s="48"/>
      <c r="R958" s="48"/>
      <c r="S958" s="56"/>
    </row>
    <row r="959" spans="5:19" ht="15.75" customHeight="1" x14ac:dyDescent="0.25">
      <c r="E959" s="48"/>
      <c r="I959" s="49"/>
      <c r="K959" s="48"/>
      <c r="L959" s="48"/>
      <c r="O959" s="48"/>
      <c r="P959" s="48"/>
      <c r="Q959" s="48"/>
      <c r="R959" s="48"/>
      <c r="S959" s="56"/>
    </row>
    <row r="960" spans="5:19" ht="15.75" customHeight="1" x14ac:dyDescent="0.25">
      <c r="E960" s="48"/>
      <c r="I960" s="49"/>
      <c r="K960" s="48"/>
      <c r="L960" s="48"/>
      <c r="O960" s="48"/>
      <c r="P960" s="48"/>
      <c r="Q960" s="48"/>
      <c r="R960" s="48"/>
      <c r="S960" s="56"/>
    </row>
    <row r="961" spans="5:19" ht="15.75" customHeight="1" x14ac:dyDescent="0.25">
      <c r="E961" s="48"/>
      <c r="I961" s="49"/>
      <c r="K961" s="48"/>
      <c r="L961" s="48"/>
      <c r="O961" s="48"/>
      <c r="P961" s="48"/>
      <c r="Q961" s="48"/>
      <c r="R961" s="48"/>
      <c r="S961" s="56"/>
    </row>
    <row r="962" spans="5:19" ht="15.75" customHeight="1" x14ac:dyDescent="0.25">
      <c r="E962" s="48"/>
      <c r="I962" s="49"/>
      <c r="K962" s="48"/>
      <c r="L962" s="48"/>
      <c r="O962" s="48"/>
      <c r="P962" s="48"/>
      <c r="Q962" s="48"/>
      <c r="R962" s="48"/>
      <c r="S962" s="56"/>
    </row>
    <row r="963" spans="5:19" ht="15.75" customHeight="1" x14ac:dyDescent="0.25">
      <c r="E963" s="48"/>
      <c r="I963" s="49"/>
      <c r="K963" s="48"/>
      <c r="L963" s="48"/>
      <c r="O963" s="48"/>
      <c r="P963" s="48"/>
      <c r="Q963" s="48"/>
      <c r="R963" s="48"/>
      <c r="S963" s="56"/>
    </row>
    <row r="964" spans="5:19" ht="15.75" customHeight="1" x14ac:dyDescent="0.25">
      <c r="E964" s="48"/>
      <c r="I964" s="49"/>
      <c r="K964" s="48"/>
      <c r="L964" s="48"/>
      <c r="O964" s="48"/>
      <c r="P964" s="48"/>
      <c r="Q964" s="48"/>
      <c r="R964" s="48"/>
      <c r="S964" s="56"/>
    </row>
    <row r="965" spans="5:19" ht="15.75" customHeight="1" x14ac:dyDescent="0.25">
      <c r="E965" s="48"/>
      <c r="I965" s="49"/>
      <c r="K965" s="48"/>
      <c r="L965" s="48"/>
      <c r="O965" s="48"/>
      <c r="P965" s="48"/>
      <c r="Q965" s="48"/>
      <c r="R965" s="48"/>
      <c r="S965" s="56"/>
    </row>
    <row r="966" spans="5:19" ht="15.75" customHeight="1" x14ac:dyDescent="0.25">
      <c r="E966" s="48"/>
      <c r="I966" s="49"/>
      <c r="K966" s="48"/>
      <c r="L966" s="48"/>
      <c r="O966" s="48"/>
      <c r="P966" s="48"/>
      <c r="Q966" s="48"/>
      <c r="R966" s="48"/>
      <c r="S966" s="56"/>
    </row>
    <row r="967" spans="5:19" ht="15.75" customHeight="1" x14ac:dyDescent="0.25">
      <c r="E967" s="48"/>
      <c r="I967" s="49"/>
      <c r="K967" s="48"/>
      <c r="L967" s="48"/>
      <c r="O967" s="48"/>
      <c r="P967" s="48"/>
      <c r="Q967" s="48"/>
      <c r="R967" s="48"/>
      <c r="S967" s="56"/>
    </row>
    <row r="968" spans="5:19" ht="15.75" customHeight="1" x14ac:dyDescent="0.25">
      <c r="E968" s="48"/>
      <c r="I968" s="49"/>
      <c r="K968" s="48"/>
      <c r="L968" s="48"/>
      <c r="O968" s="48"/>
      <c r="P968" s="48"/>
      <c r="Q968" s="48"/>
      <c r="R968" s="48"/>
      <c r="S968" s="56"/>
    </row>
    <row r="969" spans="5:19" ht="15.75" customHeight="1" x14ac:dyDescent="0.25">
      <c r="E969" s="48"/>
      <c r="I969" s="49"/>
      <c r="K969" s="48"/>
      <c r="L969" s="48"/>
      <c r="O969" s="48"/>
      <c r="P969" s="48"/>
      <c r="Q969" s="48"/>
      <c r="R969" s="48"/>
      <c r="S969" s="56"/>
    </row>
    <row r="970" spans="5:19" ht="15.75" customHeight="1" x14ac:dyDescent="0.25">
      <c r="E970" s="48"/>
      <c r="I970" s="49"/>
      <c r="K970" s="48"/>
      <c r="L970" s="48"/>
      <c r="O970" s="48"/>
      <c r="P970" s="48"/>
      <c r="Q970" s="48"/>
      <c r="R970" s="48"/>
      <c r="S970" s="56"/>
    </row>
    <row r="971" spans="5:19" ht="15.75" customHeight="1" x14ac:dyDescent="0.25">
      <c r="E971" s="48"/>
      <c r="I971" s="49"/>
      <c r="K971" s="48"/>
      <c r="L971" s="48"/>
      <c r="O971" s="48"/>
      <c r="P971" s="48"/>
      <c r="Q971" s="48"/>
      <c r="R971" s="48"/>
      <c r="S971" s="56"/>
    </row>
    <row r="972" spans="5:19" ht="15.75" customHeight="1" x14ac:dyDescent="0.25">
      <c r="E972" s="48"/>
      <c r="I972" s="49"/>
      <c r="K972" s="48"/>
      <c r="L972" s="48"/>
      <c r="O972" s="48"/>
      <c r="P972" s="48"/>
      <c r="Q972" s="48"/>
      <c r="R972" s="48"/>
      <c r="S972" s="56"/>
    </row>
    <row r="973" spans="5:19" ht="15.75" customHeight="1" x14ac:dyDescent="0.25">
      <c r="E973" s="48"/>
      <c r="I973" s="49"/>
      <c r="K973" s="48"/>
      <c r="L973" s="48"/>
      <c r="O973" s="48"/>
      <c r="P973" s="48"/>
      <c r="Q973" s="48"/>
      <c r="R973" s="48"/>
      <c r="S973" s="56"/>
    </row>
    <row r="974" spans="5:19" ht="15.75" customHeight="1" x14ac:dyDescent="0.25">
      <c r="E974" s="48"/>
      <c r="I974" s="49"/>
      <c r="K974" s="48"/>
      <c r="L974" s="48"/>
      <c r="O974" s="48"/>
      <c r="P974" s="48"/>
      <c r="Q974" s="48"/>
      <c r="R974" s="48"/>
      <c r="S974" s="56"/>
    </row>
    <row r="975" spans="5:19" ht="15.75" customHeight="1" x14ac:dyDescent="0.25">
      <c r="E975" s="48"/>
      <c r="I975" s="49"/>
      <c r="K975" s="48"/>
      <c r="L975" s="48"/>
      <c r="O975" s="48"/>
      <c r="P975" s="48"/>
      <c r="Q975" s="48"/>
      <c r="R975" s="48"/>
      <c r="S975" s="56"/>
    </row>
    <row r="976" spans="5:19" ht="15.75" customHeight="1" x14ac:dyDescent="0.25">
      <c r="E976" s="48"/>
      <c r="I976" s="49"/>
      <c r="K976" s="48"/>
      <c r="L976" s="48"/>
      <c r="O976" s="48"/>
      <c r="P976" s="48"/>
      <c r="Q976" s="48"/>
      <c r="R976" s="48"/>
      <c r="S976" s="56"/>
    </row>
    <row r="977" spans="5:19" ht="15.75" customHeight="1" x14ac:dyDescent="0.25">
      <c r="E977" s="48"/>
      <c r="I977" s="49"/>
      <c r="K977" s="48"/>
      <c r="L977" s="48"/>
      <c r="O977" s="48"/>
      <c r="P977" s="48"/>
      <c r="Q977" s="48"/>
      <c r="R977" s="48"/>
      <c r="S977" s="56"/>
    </row>
    <row r="978" spans="5:19" ht="15.75" customHeight="1" x14ac:dyDescent="0.25">
      <c r="E978" s="48"/>
      <c r="I978" s="49"/>
      <c r="K978" s="48"/>
      <c r="L978" s="48"/>
      <c r="O978" s="48"/>
      <c r="P978" s="48"/>
      <c r="Q978" s="48"/>
      <c r="R978" s="48"/>
      <c r="S978" s="56"/>
    </row>
    <row r="979" spans="5:19" ht="15.75" customHeight="1" x14ac:dyDescent="0.25">
      <c r="E979" s="48"/>
      <c r="I979" s="49"/>
      <c r="K979" s="48"/>
      <c r="L979" s="48"/>
      <c r="O979" s="48"/>
      <c r="P979" s="48"/>
      <c r="Q979" s="48"/>
      <c r="R979" s="48"/>
      <c r="S979" s="56"/>
    </row>
    <row r="980" spans="5:19" ht="15.75" customHeight="1" x14ac:dyDescent="0.25">
      <c r="E980" s="48"/>
      <c r="I980" s="49"/>
      <c r="K980" s="48"/>
      <c r="L980" s="48"/>
      <c r="O980" s="48"/>
      <c r="P980" s="48"/>
      <c r="Q980" s="48"/>
      <c r="R980" s="48"/>
      <c r="S980" s="56"/>
    </row>
    <row r="981" spans="5:19" ht="15.75" customHeight="1" x14ac:dyDescent="0.25">
      <c r="E981" s="48"/>
      <c r="I981" s="49"/>
      <c r="K981" s="48"/>
      <c r="L981" s="48"/>
      <c r="O981" s="48"/>
      <c r="P981" s="48"/>
      <c r="Q981" s="48"/>
      <c r="R981" s="48"/>
      <c r="S981" s="56"/>
    </row>
    <row r="982" spans="5:19" ht="15.75" customHeight="1" x14ac:dyDescent="0.25">
      <c r="E982" s="48"/>
      <c r="I982" s="49"/>
      <c r="K982" s="48"/>
      <c r="L982" s="48"/>
      <c r="O982" s="48"/>
      <c r="P982" s="48"/>
      <c r="Q982" s="48"/>
      <c r="R982" s="48"/>
      <c r="S982" s="56"/>
    </row>
    <row r="983" spans="5:19" ht="15.75" customHeight="1" x14ac:dyDescent="0.25">
      <c r="E983" s="48"/>
      <c r="I983" s="49"/>
      <c r="K983" s="48"/>
      <c r="L983" s="48"/>
      <c r="O983" s="48"/>
      <c r="P983" s="48"/>
      <c r="Q983" s="48"/>
      <c r="R983" s="48"/>
      <c r="S983" s="56"/>
    </row>
    <row r="984" spans="5:19" ht="15.75" customHeight="1" x14ac:dyDescent="0.25">
      <c r="E984" s="48"/>
      <c r="I984" s="49"/>
      <c r="K984" s="48"/>
      <c r="L984" s="48"/>
      <c r="O984" s="48"/>
      <c r="P984" s="48"/>
      <c r="Q984" s="48"/>
      <c r="R984" s="48"/>
      <c r="S984" s="56"/>
    </row>
    <row r="985" spans="5:19" ht="15.75" customHeight="1" x14ac:dyDescent="0.25">
      <c r="E985" s="48"/>
      <c r="I985" s="49"/>
      <c r="K985" s="48"/>
      <c r="L985" s="48"/>
      <c r="O985" s="48"/>
      <c r="P985" s="48"/>
      <c r="Q985" s="48"/>
      <c r="R985" s="48"/>
      <c r="S985" s="56"/>
    </row>
    <row r="986" spans="5:19" ht="15.75" customHeight="1" x14ac:dyDescent="0.25">
      <c r="E986" s="48"/>
      <c r="I986" s="49"/>
      <c r="K986" s="48"/>
      <c r="L986" s="48"/>
      <c r="O986" s="48"/>
      <c r="P986" s="48"/>
      <c r="Q986" s="48"/>
      <c r="R986" s="48"/>
      <c r="S986" s="56"/>
    </row>
    <row r="987" spans="5:19" ht="15.75" customHeight="1" x14ac:dyDescent="0.25">
      <c r="E987" s="48"/>
      <c r="I987" s="49"/>
      <c r="K987" s="48"/>
      <c r="L987" s="48"/>
      <c r="O987" s="48"/>
      <c r="P987" s="48"/>
      <c r="Q987" s="48"/>
      <c r="R987" s="48"/>
      <c r="S987" s="56"/>
    </row>
    <row r="988" spans="5:19" ht="15.75" customHeight="1" x14ac:dyDescent="0.25">
      <c r="E988" s="48"/>
      <c r="I988" s="49"/>
      <c r="K988" s="48"/>
      <c r="L988" s="48"/>
      <c r="O988" s="48"/>
      <c r="P988" s="48"/>
      <c r="Q988" s="48"/>
      <c r="R988" s="48"/>
      <c r="S988" s="56"/>
    </row>
    <row r="989" spans="5:19" ht="15.75" customHeight="1" x14ac:dyDescent="0.25">
      <c r="E989" s="48"/>
      <c r="I989" s="49"/>
      <c r="K989" s="48"/>
      <c r="L989" s="48"/>
      <c r="O989" s="48"/>
      <c r="P989" s="48"/>
      <c r="Q989" s="48"/>
      <c r="R989" s="48"/>
      <c r="S989" s="56"/>
    </row>
    <row r="990" spans="5:19" ht="15.75" customHeight="1" x14ac:dyDescent="0.25">
      <c r="E990" s="48"/>
      <c r="I990" s="49"/>
      <c r="K990" s="48"/>
      <c r="L990" s="48"/>
      <c r="O990" s="48"/>
      <c r="P990" s="48"/>
      <c r="Q990" s="48"/>
      <c r="R990" s="48"/>
      <c r="S990" s="56"/>
    </row>
    <row r="991" spans="5:19" ht="15.75" customHeight="1" x14ac:dyDescent="0.25">
      <c r="E991" s="48"/>
      <c r="I991" s="49"/>
      <c r="K991" s="48"/>
      <c r="L991" s="48"/>
      <c r="O991" s="48"/>
      <c r="P991" s="48"/>
      <c r="Q991" s="48"/>
      <c r="R991" s="48"/>
      <c r="S991" s="56"/>
    </row>
    <row r="992" spans="5:19" ht="15.75" customHeight="1" x14ac:dyDescent="0.25">
      <c r="E992" s="48"/>
      <c r="I992" s="49"/>
      <c r="K992" s="48"/>
      <c r="L992" s="48"/>
      <c r="O992" s="48"/>
      <c r="P992" s="48"/>
      <c r="Q992" s="48"/>
      <c r="R992" s="48"/>
      <c r="S992" s="56"/>
    </row>
    <row r="993" spans="5:19" ht="15.75" customHeight="1" x14ac:dyDescent="0.25">
      <c r="E993" s="48"/>
      <c r="I993" s="49"/>
      <c r="K993" s="48"/>
      <c r="L993" s="48"/>
      <c r="O993" s="48"/>
      <c r="P993" s="48"/>
      <c r="Q993" s="48"/>
      <c r="R993" s="48"/>
      <c r="S993" s="56"/>
    </row>
    <row r="994" spans="5:19" ht="15.75" customHeight="1" x14ac:dyDescent="0.25">
      <c r="E994" s="48"/>
      <c r="I994" s="49"/>
      <c r="K994" s="48"/>
      <c r="L994" s="48"/>
      <c r="O994" s="48"/>
      <c r="P994" s="48"/>
      <c r="Q994" s="48"/>
      <c r="R994" s="48"/>
      <c r="S994" s="56"/>
    </row>
    <row r="995" spans="5:19" ht="15.75" customHeight="1" x14ac:dyDescent="0.25">
      <c r="E995" s="48"/>
      <c r="I995" s="49"/>
      <c r="K995" s="48"/>
      <c r="L995" s="48"/>
      <c r="O995" s="48"/>
      <c r="P995" s="48"/>
      <c r="Q995" s="48"/>
      <c r="R995" s="48"/>
      <c r="S995" s="56"/>
    </row>
    <row r="996" spans="5:19" ht="15.75" customHeight="1" x14ac:dyDescent="0.25">
      <c r="E996" s="48"/>
      <c r="I996" s="49"/>
      <c r="K996" s="48"/>
      <c r="L996" s="48"/>
      <c r="O996" s="48"/>
      <c r="P996" s="48"/>
      <c r="Q996" s="48"/>
      <c r="R996" s="48"/>
      <c r="S996" s="56"/>
    </row>
    <row r="997" spans="5:19" ht="15.75" customHeight="1" x14ac:dyDescent="0.25">
      <c r="E997" s="48"/>
      <c r="I997" s="49"/>
      <c r="K997" s="48"/>
      <c r="L997" s="48"/>
      <c r="O997" s="48"/>
      <c r="P997" s="48"/>
      <c r="Q997" s="48"/>
      <c r="R997" s="48"/>
      <c r="S997" s="56"/>
    </row>
    <row r="998" spans="5:19" ht="15.75" customHeight="1" x14ac:dyDescent="0.25">
      <c r="E998" s="48"/>
      <c r="I998" s="49"/>
      <c r="K998" s="48"/>
      <c r="L998" s="48"/>
      <c r="O998" s="48"/>
      <c r="P998" s="48"/>
      <c r="Q998" s="48"/>
      <c r="R998" s="48"/>
      <c r="S998" s="56"/>
    </row>
    <row r="999" spans="5:19" ht="15.75" customHeight="1" x14ac:dyDescent="0.25">
      <c r="E999" s="48"/>
      <c r="I999" s="49"/>
      <c r="K999" s="48"/>
      <c r="L999" s="48"/>
      <c r="O999" s="48"/>
      <c r="P999" s="48"/>
      <c r="Q999" s="48"/>
      <c r="R999" s="48"/>
      <c r="S999" s="56"/>
    </row>
    <row r="1000" spans="5:19" ht="15.75" customHeight="1" x14ac:dyDescent="0.25">
      <c r="E1000" s="48"/>
      <c r="I1000" s="49"/>
      <c r="K1000" s="48"/>
      <c r="L1000" s="48"/>
      <c r="O1000" s="48"/>
      <c r="P1000" s="48"/>
      <c r="Q1000" s="48"/>
      <c r="R1000" s="48"/>
      <c r="S1000" s="56"/>
    </row>
    <row r="1001" spans="5:19" ht="15.75" customHeight="1" x14ac:dyDescent="0.25">
      <c r="E1001" s="48"/>
      <c r="I1001" s="49"/>
      <c r="K1001" s="48"/>
      <c r="L1001" s="48"/>
      <c r="O1001" s="48"/>
      <c r="P1001" s="48"/>
      <c r="Q1001" s="48"/>
      <c r="R1001" s="48"/>
      <c r="S1001" s="56"/>
    </row>
    <row r="1002" spans="5:19" ht="15.75" customHeight="1" x14ac:dyDescent="0.25">
      <c r="E1002" s="48"/>
      <c r="I1002" s="49"/>
      <c r="K1002" s="48"/>
      <c r="L1002" s="48"/>
      <c r="O1002" s="48"/>
      <c r="P1002" s="48"/>
      <c r="Q1002" s="48"/>
      <c r="R1002" s="48"/>
      <c r="S1002" s="56"/>
    </row>
    <row r="1003" spans="5:19" ht="15.75" customHeight="1" x14ac:dyDescent="0.25">
      <c r="E1003" s="48"/>
      <c r="I1003" s="49"/>
      <c r="K1003" s="48"/>
      <c r="L1003" s="48"/>
      <c r="O1003" s="48"/>
      <c r="P1003" s="48"/>
      <c r="Q1003" s="48"/>
      <c r="R1003" s="48"/>
      <c r="S1003" s="56"/>
    </row>
    <row r="1004" spans="5:19" ht="15.75" customHeight="1" x14ac:dyDescent="0.25">
      <c r="E1004" s="48"/>
      <c r="I1004" s="49"/>
      <c r="K1004" s="48"/>
      <c r="L1004" s="48"/>
      <c r="O1004" s="48"/>
      <c r="P1004" s="48"/>
      <c r="Q1004" s="48"/>
      <c r="R1004" s="48"/>
      <c r="S1004" s="56"/>
    </row>
    <row r="1005" spans="5:19" ht="15.75" customHeight="1" x14ac:dyDescent="0.25">
      <c r="E1005" s="48"/>
      <c r="I1005" s="49"/>
      <c r="K1005" s="48"/>
      <c r="L1005" s="48"/>
      <c r="O1005" s="48"/>
      <c r="P1005" s="48"/>
      <c r="Q1005" s="48"/>
      <c r="R1005" s="48"/>
      <c r="S1005" s="56"/>
    </row>
    <row r="1006" spans="5:19" ht="15.75" customHeight="1" x14ac:dyDescent="0.25">
      <c r="E1006" s="48"/>
      <c r="I1006" s="49"/>
      <c r="K1006" s="48"/>
      <c r="L1006" s="48"/>
      <c r="O1006" s="48"/>
      <c r="P1006" s="48"/>
      <c r="Q1006" s="48"/>
      <c r="R1006" s="48"/>
      <c r="S1006" s="56"/>
    </row>
    <row r="1007" spans="5:19" ht="15.75" customHeight="1" x14ac:dyDescent="0.25">
      <c r="E1007" s="48"/>
      <c r="I1007" s="49"/>
      <c r="K1007" s="48"/>
      <c r="L1007" s="48"/>
      <c r="O1007" s="48"/>
      <c r="P1007" s="48"/>
      <c r="Q1007" s="48"/>
      <c r="R1007" s="48"/>
      <c r="S1007" s="56"/>
    </row>
    <row r="1008" spans="5:19" ht="15.75" customHeight="1" x14ac:dyDescent="0.25">
      <c r="E1008" s="48"/>
      <c r="I1008" s="49"/>
      <c r="K1008" s="48"/>
      <c r="L1008" s="48"/>
      <c r="O1008" s="48"/>
      <c r="P1008" s="48"/>
      <c r="Q1008" s="48"/>
      <c r="R1008" s="48"/>
      <c r="S1008" s="56"/>
    </row>
    <row r="1009" spans="5:19" ht="15.75" customHeight="1" x14ac:dyDescent="0.25">
      <c r="E1009" s="48"/>
      <c r="I1009" s="49"/>
      <c r="K1009" s="48"/>
      <c r="L1009" s="48"/>
      <c r="O1009" s="48"/>
      <c r="P1009" s="48"/>
      <c r="Q1009" s="48"/>
      <c r="R1009" s="48"/>
      <c r="S1009" s="56"/>
    </row>
    <row r="1010" spans="5:19" ht="15.75" customHeight="1" x14ac:dyDescent="0.25">
      <c r="E1010" s="48"/>
      <c r="I1010" s="49"/>
      <c r="K1010" s="48"/>
      <c r="L1010" s="48"/>
      <c r="O1010" s="48"/>
      <c r="P1010" s="48"/>
      <c r="Q1010" s="48"/>
      <c r="R1010" s="48"/>
      <c r="S1010" s="56"/>
    </row>
    <row r="1011" spans="5:19" ht="15.75" customHeight="1" x14ac:dyDescent="0.25">
      <c r="E1011" s="48"/>
      <c r="I1011" s="49"/>
      <c r="K1011" s="48"/>
      <c r="L1011" s="48"/>
      <c r="O1011" s="48"/>
      <c r="P1011" s="48"/>
      <c r="Q1011" s="48"/>
      <c r="R1011" s="48"/>
      <c r="S1011" s="56"/>
    </row>
    <row r="1012" spans="5:19" ht="15.75" customHeight="1" x14ac:dyDescent="0.25">
      <c r="E1012" s="48"/>
      <c r="I1012" s="49"/>
      <c r="K1012" s="48"/>
      <c r="L1012" s="48"/>
      <c r="O1012" s="48"/>
      <c r="P1012" s="48"/>
      <c r="Q1012" s="48"/>
      <c r="R1012" s="48"/>
      <c r="S1012" s="56"/>
    </row>
    <row r="1013" spans="5:19" ht="15.75" customHeight="1" x14ac:dyDescent="0.25">
      <c r="E1013" s="48"/>
      <c r="I1013" s="49"/>
      <c r="K1013" s="48"/>
      <c r="L1013" s="48"/>
      <c r="O1013" s="48"/>
      <c r="P1013" s="48"/>
      <c r="Q1013" s="48"/>
      <c r="R1013" s="48"/>
      <c r="S1013" s="56"/>
    </row>
    <row r="1014" spans="5:19" ht="15.75" customHeight="1" x14ac:dyDescent="0.25">
      <c r="E1014" s="48"/>
      <c r="I1014" s="49"/>
      <c r="K1014" s="48"/>
      <c r="L1014" s="48"/>
      <c r="O1014" s="48"/>
      <c r="P1014" s="48"/>
      <c r="Q1014" s="48"/>
      <c r="R1014" s="48"/>
      <c r="S1014" s="56"/>
    </row>
    <row r="1015" spans="5:19" ht="15.75" customHeight="1" x14ac:dyDescent="0.25">
      <c r="E1015" s="48"/>
      <c r="I1015" s="49"/>
      <c r="K1015" s="48"/>
      <c r="L1015" s="48"/>
      <c r="O1015" s="48"/>
      <c r="P1015" s="48"/>
      <c r="Q1015" s="48"/>
      <c r="R1015" s="48"/>
      <c r="S1015" s="56"/>
    </row>
    <row r="1016" spans="5:19" ht="15.75" customHeight="1" x14ac:dyDescent="0.25">
      <c r="E1016" s="48"/>
      <c r="I1016" s="49"/>
      <c r="K1016" s="48"/>
      <c r="L1016" s="48"/>
      <c r="O1016" s="48"/>
      <c r="P1016" s="48"/>
      <c r="Q1016" s="48"/>
      <c r="R1016" s="48"/>
      <c r="S1016" s="56"/>
    </row>
  </sheetData>
  <pageMargins left="0.7" right="0.7" top="0.78740157499999996" bottom="0.78740157499999996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000"/>
  <sheetViews>
    <sheetView topLeftCell="A7" zoomScaleNormal="100" workbookViewId="0">
      <selection activeCell="D25" sqref="D25:I25"/>
    </sheetView>
  </sheetViews>
  <sheetFormatPr defaultColWidth="12.625" defaultRowHeight="15" customHeight="1" x14ac:dyDescent="0.2"/>
  <cols>
    <col min="1" max="1" width="3.875" style="75" customWidth="1"/>
    <col min="2" max="2" width="4.375" style="75" customWidth="1"/>
    <col min="3" max="3" width="3.875" style="75" customWidth="1"/>
    <col min="4" max="4" width="16.75" style="75" customWidth="1"/>
    <col min="5" max="5" width="3.75" style="75" customWidth="1"/>
    <col min="6" max="6" width="17.125" style="75" customWidth="1"/>
    <col min="7" max="7" width="5.125" style="75" customWidth="1"/>
    <col min="8" max="8" width="2.25" style="75" customWidth="1"/>
    <col min="9" max="9" width="5.125" style="75" customWidth="1"/>
    <col min="10" max="10" width="3.625" style="75" customWidth="1"/>
    <col min="11" max="11" width="4.375" style="75" customWidth="1"/>
    <col min="12" max="12" width="4.875" style="75" customWidth="1"/>
    <col min="13" max="13" width="5.625" style="75" customWidth="1"/>
    <col min="14" max="14" width="3.75" style="75" hidden="1" customWidth="1"/>
    <col min="15" max="54" width="3.25" style="75" hidden="1" customWidth="1"/>
    <col min="55" max="55" width="3.5" style="75" hidden="1" customWidth="1"/>
    <col min="56" max="56" width="9.875" style="75" hidden="1" customWidth="1"/>
    <col min="57" max="58" width="3.25" style="75" hidden="1" customWidth="1"/>
    <col min="59" max="59" width="42.875" style="144" customWidth="1"/>
    <col min="60" max="60" width="1.25" style="144" customWidth="1"/>
    <col min="61" max="62" width="42.875" style="144" customWidth="1"/>
    <col min="63" max="16384" width="12.625" style="75"/>
  </cols>
  <sheetData>
    <row r="1" spans="1:62" ht="99.75" customHeight="1" x14ac:dyDescent="0.2">
      <c r="A1" s="69" t="s">
        <v>0</v>
      </c>
      <c r="B1" s="69" t="s">
        <v>1</v>
      </c>
      <c r="C1" s="70"/>
      <c r="D1" s="68" t="s">
        <v>2</v>
      </c>
      <c r="E1" s="68"/>
      <c r="F1" s="68" t="s">
        <v>3</v>
      </c>
      <c r="G1" s="70"/>
      <c r="H1" s="70"/>
      <c r="I1" s="71"/>
      <c r="J1" s="70"/>
      <c r="K1" s="69" t="s">
        <v>4</v>
      </c>
      <c r="L1" s="69" t="s">
        <v>5</v>
      </c>
      <c r="M1" s="69" t="s">
        <v>6</v>
      </c>
      <c r="N1" s="70"/>
      <c r="O1" s="72">
        <v>1</v>
      </c>
      <c r="P1" s="73" t="str">
        <f>VLOOKUP(O1,'Databáze A'!$A$3:$B$10,2,FALSE)</f>
        <v>Třeštice A</v>
      </c>
      <c r="Q1" s="72"/>
      <c r="R1" s="72"/>
      <c r="S1" s="72"/>
      <c r="T1" s="72">
        <v>2</v>
      </c>
      <c r="U1" s="73" t="str">
        <f>VLOOKUP(T1,'Databáze A'!$A$3:$B$10,2,FALSE)</f>
        <v>Dlouhá Brtnice</v>
      </c>
      <c r="V1" s="74"/>
      <c r="W1" s="74"/>
      <c r="X1" s="74"/>
      <c r="Y1" s="72">
        <v>3</v>
      </c>
      <c r="Z1" s="73" t="str">
        <f>VLOOKUP(Y1,'Databáze A'!$A$3:$B$10,2,FALSE)</f>
        <v>Sokol Brtnice</v>
      </c>
      <c r="AA1" s="74"/>
      <c r="AB1" s="74"/>
      <c r="AC1" s="74"/>
      <c r="AD1" s="72">
        <v>4</v>
      </c>
      <c r="AE1" s="73" t="str">
        <f>VLOOKUP(AD1,'Databáze A'!$A$3:$B$10,2,FALSE)</f>
        <v>Třebětice</v>
      </c>
      <c r="AF1" s="74"/>
      <c r="AG1" s="74"/>
      <c r="AH1" s="74"/>
      <c r="AI1" s="72">
        <v>5</v>
      </c>
      <c r="AJ1" s="73" t="str">
        <f>VLOOKUP(AI1,'Databáze A'!$A$3:$B$10,2,FALSE)</f>
        <v>Stará Říše</v>
      </c>
      <c r="AK1" s="74"/>
      <c r="AL1" s="74"/>
      <c r="AM1" s="74"/>
      <c r="AN1" s="72">
        <v>6</v>
      </c>
      <c r="AO1" s="73" t="str">
        <f>VLOOKUP(AN1,'Databáze A'!$A$3:$B$10,2,FALSE)</f>
        <v>Urbanov</v>
      </c>
      <c r="AP1" s="74"/>
      <c r="AQ1" s="74"/>
      <c r="AR1" s="74"/>
      <c r="AS1" s="72">
        <v>7</v>
      </c>
      <c r="AT1" s="73" t="str">
        <f>VLOOKUP(AS1,'Databáze A'!$A$3:$B$10,2,FALSE)</f>
        <v>Uvidíme</v>
      </c>
      <c r="AU1" s="74"/>
      <c r="AV1" s="74"/>
      <c r="AW1" s="74"/>
      <c r="AX1" s="72">
        <v>8</v>
      </c>
      <c r="AY1" s="73" t="str">
        <f>VLOOKUP(AX1,'Databáze A'!$A$3:$B$10,2,FALSE)</f>
        <v>HC Jindřichovice</v>
      </c>
      <c r="AZ1" s="74"/>
      <c r="BA1" s="74"/>
      <c r="BB1" s="74"/>
      <c r="BC1" s="74"/>
      <c r="BD1" s="74"/>
      <c r="BE1" s="74"/>
      <c r="BF1" s="74"/>
      <c r="BG1" s="143" t="s">
        <v>43</v>
      </c>
      <c r="BH1" s="143"/>
      <c r="BI1" s="143" t="s">
        <v>44</v>
      </c>
      <c r="BJ1" s="143"/>
    </row>
    <row r="2" spans="1:62" x14ac:dyDescent="0.2">
      <c r="E2" s="76"/>
      <c r="I2" s="77"/>
      <c r="K2" s="76"/>
      <c r="L2" s="76"/>
      <c r="O2" s="78" t="s">
        <v>7</v>
      </c>
      <c r="P2" s="79" t="s">
        <v>8</v>
      </c>
      <c r="Q2" s="79" t="s">
        <v>9</v>
      </c>
      <c r="R2" s="79" t="s">
        <v>10</v>
      </c>
      <c r="S2" s="80" t="s">
        <v>11</v>
      </c>
      <c r="T2" s="78" t="s">
        <v>7</v>
      </c>
      <c r="U2" s="79" t="s">
        <v>8</v>
      </c>
      <c r="V2" s="79" t="s">
        <v>9</v>
      </c>
      <c r="W2" s="79" t="s">
        <v>10</v>
      </c>
      <c r="X2" s="80" t="s">
        <v>11</v>
      </c>
      <c r="Y2" s="78" t="s">
        <v>7</v>
      </c>
      <c r="Z2" s="79" t="s">
        <v>8</v>
      </c>
      <c r="AA2" s="79" t="s">
        <v>9</v>
      </c>
      <c r="AB2" s="79" t="s">
        <v>10</v>
      </c>
      <c r="AC2" s="80" t="s">
        <v>11</v>
      </c>
      <c r="AD2" s="78" t="s">
        <v>7</v>
      </c>
      <c r="AE2" s="79" t="s">
        <v>8</v>
      </c>
      <c r="AF2" s="79" t="s">
        <v>9</v>
      </c>
      <c r="AG2" s="79" t="s">
        <v>10</v>
      </c>
      <c r="AH2" s="80" t="s">
        <v>11</v>
      </c>
      <c r="AI2" s="78" t="s">
        <v>7</v>
      </c>
      <c r="AJ2" s="79" t="s">
        <v>8</v>
      </c>
      <c r="AK2" s="79" t="s">
        <v>9</v>
      </c>
      <c r="AL2" s="79" t="s">
        <v>10</v>
      </c>
      <c r="AM2" s="80" t="s">
        <v>11</v>
      </c>
      <c r="AN2" s="78" t="s">
        <v>7</v>
      </c>
      <c r="AO2" s="79" t="s">
        <v>8</v>
      </c>
      <c r="AP2" s="79" t="s">
        <v>9</v>
      </c>
      <c r="AQ2" s="79" t="s">
        <v>10</v>
      </c>
      <c r="AR2" s="80" t="s">
        <v>11</v>
      </c>
      <c r="AS2" s="78" t="s">
        <v>7</v>
      </c>
      <c r="AT2" s="79" t="s">
        <v>8</v>
      </c>
      <c r="AU2" s="79" t="s">
        <v>9</v>
      </c>
      <c r="AV2" s="79" t="s">
        <v>10</v>
      </c>
      <c r="AW2" s="80" t="s">
        <v>11</v>
      </c>
      <c r="AX2" s="78" t="s">
        <v>7</v>
      </c>
      <c r="AY2" s="79" t="s">
        <v>8</v>
      </c>
      <c r="AZ2" s="79" t="s">
        <v>9</v>
      </c>
      <c r="BA2" s="79" t="s">
        <v>10</v>
      </c>
      <c r="BB2" s="80" t="s">
        <v>11</v>
      </c>
    </row>
    <row r="3" spans="1:62" ht="24" x14ac:dyDescent="0.2">
      <c r="A3" s="81">
        <v>1</v>
      </c>
      <c r="B3" s="82">
        <v>8</v>
      </c>
      <c r="D3" s="75" t="str">
        <f>VLOOKUP(A3,'Databáze A'!$A$3:$B$10,2,FALSE)</f>
        <v>Třeštice A</v>
      </c>
      <c r="E3" s="76" t="s">
        <v>12</v>
      </c>
      <c r="F3" s="75" t="str">
        <f>VLOOKUP(B3,'Databáze A'!$A$3:$B$10,2,FALSE)</f>
        <v>HC Jindřichovice</v>
      </c>
      <c r="G3" s="99">
        <v>14</v>
      </c>
      <c r="H3" s="105" t="s">
        <v>12</v>
      </c>
      <c r="I3" s="120">
        <v>2</v>
      </c>
      <c r="K3" s="76">
        <f t="shared" ref="K3:K30" si="0">IF(OR(G3="",I3=""),"",1)</f>
        <v>1</v>
      </c>
      <c r="L3" s="76" t="str">
        <f t="shared" ref="L3:L30" si="1">IF(G3&gt;I3,"D",IF(G3&lt;I3,"H",IF(K3=1,"R","")))</f>
        <v>D</v>
      </c>
      <c r="M3" s="76" t="str">
        <f t="shared" ref="M3:M30" si="2">IF(K3=1,IF(L3="R","1","3"),"")</f>
        <v>3</v>
      </c>
      <c r="O3" s="83">
        <f t="shared" ref="O3:O30" si="3">IF(AND($K3=1,OR($O$1=$A3,$O$1=$B3)),1,0)</f>
        <v>1</v>
      </c>
      <c r="P3" s="84">
        <f t="shared" ref="P3:P30" si="4">IF(AND($O$1=$A3,$L3="D"),3,(IF(AND($O$1=$B3,$L3="H"),3,IF(AND(OR($O$1=$A3,$O$1=$B3),$L3="R"),1,0))))</f>
        <v>3</v>
      </c>
      <c r="Q3" s="84">
        <f t="shared" ref="Q3:Q30" si="5">IF($O$1=$A3,$G3,IF($O$1=$B3,$I3,0))</f>
        <v>14</v>
      </c>
      <c r="R3" s="84">
        <f t="shared" ref="R3:R30" si="6">IF($O$1=$A3,$I3,IF($O$1=$B3,$G3,0))</f>
        <v>2</v>
      </c>
      <c r="S3" s="85"/>
      <c r="T3" s="83">
        <f t="shared" ref="T3:T30" si="7">IF(AND($K3=1,OR($T$1=$A3,$T$1=$B3)),1,0)</f>
        <v>0</v>
      </c>
      <c r="U3" s="84">
        <f t="shared" ref="U3:U30" si="8">IF(AND($T$1=$A3,$L3="D"),3,(IF(AND($T$1=$B3,$L3="H"),3,IF(AND(OR($T$1=$A3,$T$1=$B3),$L3="R"),1,0))))</f>
        <v>0</v>
      </c>
      <c r="V3" s="84">
        <f t="shared" ref="V3:V30" si="9">IF($T$1=$A3,$G3,IF($T$1=$B3,$I3,0))</f>
        <v>0</v>
      </c>
      <c r="W3" s="84">
        <f t="shared" ref="W3:W30" si="10">IF($T$1=$A3,$I3,IF($T$1=$B3,$G3,0))</f>
        <v>0</v>
      </c>
      <c r="X3" s="85"/>
      <c r="Y3" s="83">
        <f t="shared" ref="Y3:Y30" si="11">IF(AND($K3=1,OR($Y$1=$A3,$Y$1=$B3)),1,0)</f>
        <v>0</v>
      </c>
      <c r="Z3" s="84">
        <f t="shared" ref="Z3:Z30" si="12">IF(AND($Y$1=$A3,$L3="D"),3,(IF(AND($Y$1=$B3,$L3="H"),3,IF(AND(OR($Y$1=$A3,$Y$1=$B3),$L3="R"),1,0))))</f>
        <v>0</v>
      </c>
      <c r="AA3" s="84">
        <f t="shared" ref="AA3:AA30" si="13">IF($Y$1=$A3,$G3,IF($Y$1=$B3,$I3,0))</f>
        <v>0</v>
      </c>
      <c r="AB3" s="84">
        <f t="shared" ref="AB3:AB30" si="14">IF($Y$1=$A3,$I3,IF($Y$1=$B3,$G3,0))</f>
        <v>0</v>
      </c>
      <c r="AC3" s="85"/>
      <c r="AD3" s="83">
        <f t="shared" ref="AD3:AD30" si="15">IF(AND($K3=1,OR($AD$1=$A3,$AD$1=$B3)),1,0)</f>
        <v>0</v>
      </c>
      <c r="AE3" s="84">
        <f t="shared" ref="AE3:AE30" si="16">IF(AND($AD$1=$A3,$L3="D"),3,(IF(AND($AD$1=$B3,$L3="H"),3,IF(AND(OR($AD$1=$A3,$AD$1=$B3),$L3="R"),1,0))))</f>
        <v>0</v>
      </c>
      <c r="AF3" s="84">
        <f t="shared" ref="AF3:AF30" si="17">IF($AD$1=$A3,$G3,IF($AD$1=$B3,$I3,0))</f>
        <v>0</v>
      </c>
      <c r="AG3" s="84">
        <f t="shared" ref="AG3:AG30" si="18">IF($AD$1=$A3,$I3,IF($AD$1=$B3,$G3,0))</f>
        <v>0</v>
      </c>
      <c r="AH3" s="85"/>
      <c r="AI3" s="83">
        <f t="shared" ref="AI3:AI30" si="19">IF(AND($K3=1,OR($AI$1=$A3,$AI$1=$B3)),1,0)</f>
        <v>0</v>
      </c>
      <c r="AJ3" s="84">
        <f t="shared" ref="AJ3:AJ30" si="20">IF(AND($AI$1=$A3,$L3="D"),3,(IF(AND($AI$1=$B3,$L3="H"),3,IF(AND(OR($AI$1=$A3,$AI$1=$B3),$L3="R"),1,0))))</f>
        <v>0</v>
      </c>
      <c r="AK3" s="84">
        <f t="shared" ref="AK3:AK30" si="21">IF($AI$1=$A3,$G3,IF($AI$1=$B3,$I3,0))</f>
        <v>0</v>
      </c>
      <c r="AL3" s="84">
        <f t="shared" ref="AL3:AL30" si="22">IF($AI$1=$A3,$I3,IF($AI$1=$B3,$G3,0))</f>
        <v>0</v>
      </c>
      <c r="AM3" s="85"/>
      <c r="AN3" s="83">
        <f t="shared" ref="AN3:AN30" si="23">IF(AND($K3=1,OR($AN$1=$A3,$AN$1=$B3)),1,0)</f>
        <v>0</v>
      </c>
      <c r="AO3" s="84">
        <f t="shared" ref="AO3:AO30" si="24">IF(AND($AN$1=$A3,$L3="D"),3,(IF(AND($AN$1=$B3,$L3="H"),3,IF(AND(OR($AN$1=$A3,$AN$1=$B3),$L3="R"),1,0))))</f>
        <v>0</v>
      </c>
      <c r="AP3" s="84">
        <f t="shared" ref="AP3:AP30" si="25">IF($AN$1=$A3,$G3,IF($AN$1=$B3,$I3,0))</f>
        <v>0</v>
      </c>
      <c r="AQ3" s="84">
        <f t="shared" ref="AQ3:AQ30" si="26">IF($AN$1=$A3,$I3,IF($AN$1=$B3,$G3,0))</f>
        <v>0</v>
      </c>
      <c r="AR3" s="85"/>
      <c r="AS3" s="83">
        <f t="shared" ref="AS3:AS30" si="27">IF(AND($K3=1,OR($AS$1=$A3,$AS$1=$B3)),1,0)</f>
        <v>0</v>
      </c>
      <c r="AT3" s="84">
        <f t="shared" ref="AT3:AT30" si="28">IF(AND($AS$1=$A3,$L3="D"),3,(IF(AND($AS$1=$B3,$L3="H"),3,IF(AND(OR($AS$1=$A3,$AS$1=$B3),$L3="R"),1,0))))</f>
        <v>0</v>
      </c>
      <c r="AU3" s="84">
        <f t="shared" ref="AU3:AU30" si="29">IF($AS$1=$A3,$G3,IF($AS$1=$B3,$I3,0))</f>
        <v>0</v>
      </c>
      <c r="AV3" s="84">
        <f t="shared" ref="AV3:AV30" si="30">IF($AS$1=$A3,$I3,IF($AS$1=$B3,$G3,0))</f>
        <v>0</v>
      </c>
      <c r="AW3" s="85"/>
      <c r="AX3" s="83">
        <f t="shared" ref="AX3:AX30" si="31">IF(AND($K3=1,OR($AX$1=$A3,$AX$1=$B3)),1,0)</f>
        <v>1</v>
      </c>
      <c r="AY3" s="84">
        <f t="shared" ref="AY3:AY30" si="32">IF(AND($AX$1=$A3,$L3="D"),3,(IF(AND($AX$1=$B3,$L3="H"),3,IF(AND(OR($AX$1=$A3,$AX$1=$B3),$L3="R"),1,0))))</f>
        <v>0</v>
      </c>
      <c r="AZ3" s="84">
        <f t="shared" ref="AZ3:AZ30" si="33">IF($AX$1=$A3,$G3,IF($AX$1=$B3,$I3,0))</f>
        <v>2</v>
      </c>
      <c r="BA3" s="84">
        <f t="shared" ref="BA3:BA30" si="34">IF($AX$1=$A3,$I3,IF($AX$1=$B3,$G3,0))</f>
        <v>14</v>
      </c>
      <c r="BB3" s="85"/>
      <c r="BG3" s="144" t="s">
        <v>45</v>
      </c>
      <c r="BI3" s="144" t="s">
        <v>46</v>
      </c>
    </row>
    <row r="4" spans="1:62" ht="24" x14ac:dyDescent="0.2">
      <c r="A4" s="86">
        <v>2</v>
      </c>
      <c r="B4" s="87">
        <v>7</v>
      </c>
      <c r="D4" s="75" t="str">
        <f>VLOOKUP(A4,'Databáze A'!$A$3:$B$10,2,FALSE)</f>
        <v>Dlouhá Brtnice</v>
      </c>
      <c r="E4" s="76" t="s">
        <v>12</v>
      </c>
      <c r="F4" s="75" t="str">
        <f>VLOOKUP(B4,'Databáze A'!$A$3:$B$10,2,FALSE)</f>
        <v>Uvidíme</v>
      </c>
      <c r="G4" s="99">
        <v>22</v>
      </c>
      <c r="H4" s="105" t="s">
        <v>12</v>
      </c>
      <c r="I4" s="120">
        <v>2</v>
      </c>
      <c r="K4" s="76">
        <f t="shared" si="0"/>
        <v>1</v>
      </c>
      <c r="L4" s="76" t="str">
        <f t="shared" si="1"/>
        <v>D</v>
      </c>
      <c r="M4" s="76" t="str">
        <f t="shared" si="2"/>
        <v>3</v>
      </c>
      <c r="O4" s="83">
        <f t="shared" si="3"/>
        <v>0</v>
      </c>
      <c r="P4" s="84">
        <f t="shared" si="4"/>
        <v>0</v>
      </c>
      <c r="Q4" s="84">
        <f t="shared" si="5"/>
        <v>0</v>
      </c>
      <c r="R4" s="84">
        <f t="shared" si="6"/>
        <v>0</v>
      </c>
      <c r="S4" s="85"/>
      <c r="T4" s="83">
        <f t="shared" si="7"/>
        <v>1</v>
      </c>
      <c r="U4" s="84">
        <f t="shared" si="8"/>
        <v>3</v>
      </c>
      <c r="V4" s="84">
        <f t="shared" si="9"/>
        <v>22</v>
      </c>
      <c r="W4" s="84">
        <f t="shared" si="10"/>
        <v>2</v>
      </c>
      <c r="X4" s="88"/>
      <c r="Y4" s="83">
        <f t="shared" si="11"/>
        <v>0</v>
      </c>
      <c r="Z4" s="84">
        <f t="shared" si="12"/>
        <v>0</v>
      </c>
      <c r="AA4" s="84">
        <f t="shared" si="13"/>
        <v>0</v>
      </c>
      <c r="AB4" s="84">
        <f t="shared" si="14"/>
        <v>0</v>
      </c>
      <c r="AC4" s="88"/>
      <c r="AD4" s="83">
        <f t="shared" si="15"/>
        <v>0</v>
      </c>
      <c r="AE4" s="84">
        <f t="shared" si="16"/>
        <v>0</v>
      </c>
      <c r="AF4" s="84">
        <f t="shared" si="17"/>
        <v>0</v>
      </c>
      <c r="AG4" s="84">
        <f t="shared" si="18"/>
        <v>0</v>
      </c>
      <c r="AH4" s="88"/>
      <c r="AI4" s="83">
        <f t="shared" si="19"/>
        <v>0</v>
      </c>
      <c r="AJ4" s="84">
        <f t="shared" si="20"/>
        <v>0</v>
      </c>
      <c r="AK4" s="84">
        <f t="shared" si="21"/>
        <v>0</v>
      </c>
      <c r="AL4" s="84">
        <f t="shared" si="22"/>
        <v>0</v>
      </c>
      <c r="AM4" s="88"/>
      <c r="AN4" s="83">
        <f t="shared" si="23"/>
        <v>0</v>
      </c>
      <c r="AO4" s="84">
        <f t="shared" si="24"/>
        <v>0</v>
      </c>
      <c r="AP4" s="84">
        <f t="shared" si="25"/>
        <v>0</v>
      </c>
      <c r="AQ4" s="84">
        <f t="shared" si="26"/>
        <v>0</v>
      </c>
      <c r="AR4" s="88"/>
      <c r="AS4" s="83">
        <f t="shared" si="27"/>
        <v>1</v>
      </c>
      <c r="AT4" s="84">
        <f t="shared" si="28"/>
        <v>0</v>
      </c>
      <c r="AU4" s="84">
        <f t="shared" si="29"/>
        <v>2</v>
      </c>
      <c r="AV4" s="84">
        <f t="shared" si="30"/>
        <v>22</v>
      </c>
      <c r="AW4" s="88"/>
      <c r="AX4" s="83">
        <f t="shared" si="31"/>
        <v>0</v>
      </c>
      <c r="AY4" s="84">
        <f t="shared" si="32"/>
        <v>0</v>
      </c>
      <c r="AZ4" s="84">
        <f t="shared" si="33"/>
        <v>0</v>
      </c>
      <c r="BA4" s="84">
        <f t="shared" si="34"/>
        <v>0</v>
      </c>
      <c r="BB4" s="88"/>
      <c r="BG4" s="144" t="s">
        <v>47</v>
      </c>
      <c r="BI4" s="144" t="s">
        <v>48</v>
      </c>
    </row>
    <row r="5" spans="1:62" ht="15.75" x14ac:dyDescent="0.2">
      <c r="A5" s="89">
        <v>3</v>
      </c>
      <c r="B5" s="90">
        <v>6</v>
      </c>
      <c r="D5" s="75" t="str">
        <f>VLOOKUP(A5,'Databáze A'!$A$3:$B$10,2,FALSE)</f>
        <v>Sokol Brtnice</v>
      </c>
      <c r="E5" s="76" t="s">
        <v>12</v>
      </c>
      <c r="F5" s="75" t="str">
        <f>VLOOKUP(B5,'Databáze A'!$A$3:$B$10,2,FALSE)</f>
        <v>Urbanov</v>
      </c>
      <c r="G5" s="99">
        <v>0</v>
      </c>
      <c r="H5" s="105" t="s">
        <v>12</v>
      </c>
      <c r="I5" s="120">
        <v>5</v>
      </c>
      <c r="K5" s="76">
        <f t="shared" si="0"/>
        <v>1</v>
      </c>
      <c r="L5" s="76" t="str">
        <f t="shared" si="1"/>
        <v>H</v>
      </c>
      <c r="M5" s="76" t="str">
        <f t="shared" si="2"/>
        <v>3</v>
      </c>
      <c r="O5" s="83">
        <f t="shared" si="3"/>
        <v>0</v>
      </c>
      <c r="P5" s="84">
        <f t="shared" si="4"/>
        <v>0</v>
      </c>
      <c r="Q5" s="84">
        <f t="shared" si="5"/>
        <v>0</v>
      </c>
      <c r="R5" s="84">
        <f t="shared" si="6"/>
        <v>0</v>
      </c>
      <c r="S5" s="85"/>
      <c r="T5" s="83">
        <f t="shared" si="7"/>
        <v>0</v>
      </c>
      <c r="U5" s="84">
        <f t="shared" si="8"/>
        <v>0</v>
      </c>
      <c r="V5" s="84">
        <f t="shared" si="9"/>
        <v>0</v>
      </c>
      <c r="W5" s="84">
        <f t="shared" si="10"/>
        <v>0</v>
      </c>
      <c r="X5" s="88"/>
      <c r="Y5" s="83">
        <f t="shared" si="11"/>
        <v>1</v>
      </c>
      <c r="Z5" s="84">
        <f t="shared" si="12"/>
        <v>0</v>
      </c>
      <c r="AA5" s="84">
        <f t="shared" si="13"/>
        <v>0</v>
      </c>
      <c r="AB5" s="84">
        <f t="shared" si="14"/>
        <v>5</v>
      </c>
      <c r="AC5" s="88"/>
      <c r="AD5" s="83">
        <f t="shared" si="15"/>
        <v>0</v>
      </c>
      <c r="AE5" s="84">
        <f t="shared" si="16"/>
        <v>0</v>
      </c>
      <c r="AF5" s="84">
        <f t="shared" si="17"/>
        <v>0</v>
      </c>
      <c r="AG5" s="84">
        <f t="shared" si="18"/>
        <v>0</v>
      </c>
      <c r="AH5" s="88"/>
      <c r="AI5" s="83">
        <f t="shared" si="19"/>
        <v>0</v>
      </c>
      <c r="AJ5" s="84">
        <f t="shared" si="20"/>
        <v>0</v>
      </c>
      <c r="AK5" s="84">
        <f t="shared" si="21"/>
        <v>0</v>
      </c>
      <c r="AL5" s="84">
        <f t="shared" si="22"/>
        <v>0</v>
      </c>
      <c r="AM5" s="88"/>
      <c r="AN5" s="83">
        <f t="shared" si="23"/>
        <v>1</v>
      </c>
      <c r="AO5" s="84">
        <f t="shared" si="24"/>
        <v>3</v>
      </c>
      <c r="AP5" s="84">
        <f t="shared" si="25"/>
        <v>5</v>
      </c>
      <c r="AQ5" s="84">
        <f t="shared" si="26"/>
        <v>0</v>
      </c>
      <c r="AR5" s="88"/>
      <c r="AS5" s="83">
        <f t="shared" si="27"/>
        <v>0</v>
      </c>
      <c r="AT5" s="84">
        <f t="shared" si="28"/>
        <v>0</v>
      </c>
      <c r="AU5" s="84">
        <f t="shared" si="29"/>
        <v>0</v>
      </c>
      <c r="AV5" s="84">
        <f t="shared" si="30"/>
        <v>0</v>
      </c>
      <c r="AW5" s="88"/>
      <c r="AX5" s="83">
        <f t="shared" si="31"/>
        <v>0</v>
      </c>
      <c r="AY5" s="84">
        <f t="shared" si="32"/>
        <v>0</v>
      </c>
      <c r="AZ5" s="84">
        <f t="shared" si="33"/>
        <v>0</v>
      </c>
      <c r="BA5" s="84">
        <f t="shared" si="34"/>
        <v>0</v>
      </c>
      <c r="BB5" s="88"/>
      <c r="BG5" s="145" t="s">
        <v>49</v>
      </c>
    </row>
    <row r="6" spans="1:62" ht="15.75" x14ac:dyDescent="0.2">
      <c r="A6" s="91">
        <v>4</v>
      </c>
      <c r="B6" s="92">
        <v>5</v>
      </c>
      <c r="D6" s="75" t="str">
        <f>VLOOKUP(A6,'Databáze A'!$A$3:$B$10,2,FALSE)</f>
        <v>Třebětice</v>
      </c>
      <c r="E6" s="76" t="s">
        <v>12</v>
      </c>
      <c r="F6" s="75" t="str">
        <f>VLOOKUP(B6,'Databáze A'!$A$3:$B$10,2,FALSE)</f>
        <v>Stará Říše</v>
      </c>
      <c r="G6" s="99">
        <v>6</v>
      </c>
      <c r="H6" s="105" t="s">
        <v>12</v>
      </c>
      <c r="I6" s="120">
        <v>7</v>
      </c>
      <c r="K6" s="76">
        <f t="shared" si="0"/>
        <v>1</v>
      </c>
      <c r="L6" s="76" t="str">
        <f t="shared" si="1"/>
        <v>H</v>
      </c>
      <c r="M6" s="76" t="str">
        <f t="shared" si="2"/>
        <v>3</v>
      </c>
      <c r="O6" s="83">
        <f t="shared" si="3"/>
        <v>0</v>
      </c>
      <c r="P6" s="84">
        <f t="shared" si="4"/>
        <v>0</v>
      </c>
      <c r="Q6" s="84">
        <f t="shared" si="5"/>
        <v>0</v>
      </c>
      <c r="R6" s="84">
        <f t="shared" si="6"/>
        <v>0</v>
      </c>
      <c r="S6" s="85"/>
      <c r="T6" s="83">
        <f t="shared" si="7"/>
        <v>0</v>
      </c>
      <c r="U6" s="84">
        <f t="shared" si="8"/>
        <v>0</v>
      </c>
      <c r="V6" s="84">
        <f t="shared" si="9"/>
        <v>0</v>
      </c>
      <c r="W6" s="84">
        <f t="shared" si="10"/>
        <v>0</v>
      </c>
      <c r="X6" s="88"/>
      <c r="Y6" s="83">
        <f t="shared" si="11"/>
        <v>0</v>
      </c>
      <c r="Z6" s="84">
        <f t="shared" si="12"/>
        <v>0</v>
      </c>
      <c r="AA6" s="84">
        <f t="shared" si="13"/>
        <v>0</v>
      </c>
      <c r="AB6" s="84">
        <f t="shared" si="14"/>
        <v>0</v>
      </c>
      <c r="AC6" s="88"/>
      <c r="AD6" s="83">
        <f t="shared" si="15"/>
        <v>1</v>
      </c>
      <c r="AE6" s="84">
        <f t="shared" si="16"/>
        <v>0</v>
      </c>
      <c r="AF6" s="84">
        <f t="shared" si="17"/>
        <v>6</v>
      </c>
      <c r="AG6" s="84">
        <f t="shared" si="18"/>
        <v>7</v>
      </c>
      <c r="AH6" s="88"/>
      <c r="AI6" s="83">
        <f t="shared" si="19"/>
        <v>1</v>
      </c>
      <c r="AJ6" s="84">
        <f t="shared" si="20"/>
        <v>3</v>
      </c>
      <c r="AK6" s="84">
        <f t="shared" si="21"/>
        <v>7</v>
      </c>
      <c r="AL6" s="84">
        <f t="shared" si="22"/>
        <v>6</v>
      </c>
      <c r="AM6" s="88"/>
      <c r="AN6" s="83">
        <f t="shared" si="23"/>
        <v>0</v>
      </c>
      <c r="AO6" s="84">
        <f t="shared" si="24"/>
        <v>0</v>
      </c>
      <c r="AP6" s="84">
        <f t="shared" si="25"/>
        <v>0</v>
      </c>
      <c r="AQ6" s="84">
        <f t="shared" si="26"/>
        <v>0</v>
      </c>
      <c r="AR6" s="88"/>
      <c r="AS6" s="83">
        <f t="shared" si="27"/>
        <v>0</v>
      </c>
      <c r="AT6" s="84">
        <f t="shared" si="28"/>
        <v>0</v>
      </c>
      <c r="AU6" s="84">
        <f t="shared" si="29"/>
        <v>0</v>
      </c>
      <c r="AV6" s="84">
        <f t="shared" si="30"/>
        <v>0</v>
      </c>
      <c r="AW6" s="88"/>
      <c r="AX6" s="83">
        <f t="shared" si="31"/>
        <v>0</v>
      </c>
      <c r="AY6" s="84">
        <f t="shared" si="32"/>
        <v>0</v>
      </c>
      <c r="AZ6" s="84">
        <f t="shared" si="33"/>
        <v>0</v>
      </c>
      <c r="BA6" s="84">
        <f t="shared" si="34"/>
        <v>0</v>
      </c>
      <c r="BB6" s="88"/>
      <c r="BG6" s="144" t="s">
        <v>50</v>
      </c>
      <c r="BI6" s="144" t="s">
        <v>51</v>
      </c>
    </row>
    <row r="7" spans="1:62" ht="24" x14ac:dyDescent="0.2">
      <c r="A7" s="81">
        <v>1</v>
      </c>
      <c r="B7" s="86">
        <v>2</v>
      </c>
      <c r="D7" s="75" t="str">
        <f>VLOOKUP(A7,'Databáze A'!$A$3:$B$10,2,FALSE)</f>
        <v>Třeštice A</v>
      </c>
      <c r="E7" s="76" t="s">
        <v>12</v>
      </c>
      <c r="F7" s="75" t="str">
        <f>VLOOKUP(B7,'Databáze A'!$A$3:$B$10,2,FALSE)</f>
        <v>Dlouhá Brtnice</v>
      </c>
      <c r="G7" s="99">
        <v>4</v>
      </c>
      <c r="H7" s="105" t="s">
        <v>12</v>
      </c>
      <c r="I7" s="120">
        <v>9</v>
      </c>
      <c r="K7" s="76">
        <f t="shared" si="0"/>
        <v>1</v>
      </c>
      <c r="L7" s="76" t="str">
        <f t="shared" si="1"/>
        <v>H</v>
      </c>
      <c r="M7" s="76" t="str">
        <f t="shared" si="2"/>
        <v>3</v>
      </c>
      <c r="O7" s="83">
        <f t="shared" si="3"/>
        <v>1</v>
      </c>
      <c r="P7" s="84">
        <f t="shared" si="4"/>
        <v>0</v>
      </c>
      <c r="Q7" s="84">
        <f t="shared" si="5"/>
        <v>4</v>
      </c>
      <c r="R7" s="84">
        <f t="shared" si="6"/>
        <v>9</v>
      </c>
      <c r="S7" s="85"/>
      <c r="T7" s="83">
        <f t="shared" si="7"/>
        <v>1</v>
      </c>
      <c r="U7" s="84">
        <f t="shared" si="8"/>
        <v>3</v>
      </c>
      <c r="V7" s="84">
        <f t="shared" si="9"/>
        <v>9</v>
      </c>
      <c r="W7" s="84">
        <f t="shared" si="10"/>
        <v>4</v>
      </c>
      <c r="X7" s="88"/>
      <c r="Y7" s="83">
        <f t="shared" si="11"/>
        <v>0</v>
      </c>
      <c r="Z7" s="84">
        <f t="shared" si="12"/>
        <v>0</v>
      </c>
      <c r="AA7" s="84">
        <f t="shared" si="13"/>
        <v>0</v>
      </c>
      <c r="AB7" s="84">
        <f t="shared" si="14"/>
        <v>0</v>
      </c>
      <c r="AC7" s="88"/>
      <c r="AD7" s="83">
        <f t="shared" si="15"/>
        <v>0</v>
      </c>
      <c r="AE7" s="84">
        <f t="shared" si="16"/>
        <v>0</v>
      </c>
      <c r="AF7" s="84">
        <f t="shared" si="17"/>
        <v>0</v>
      </c>
      <c r="AG7" s="84">
        <f t="shared" si="18"/>
        <v>0</v>
      </c>
      <c r="AH7" s="88"/>
      <c r="AI7" s="83">
        <f t="shared" si="19"/>
        <v>0</v>
      </c>
      <c r="AJ7" s="84">
        <f t="shared" si="20"/>
        <v>0</v>
      </c>
      <c r="AK7" s="84">
        <f t="shared" si="21"/>
        <v>0</v>
      </c>
      <c r="AL7" s="84">
        <f t="shared" si="22"/>
        <v>0</v>
      </c>
      <c r="AM7" s="88"/>
      <c r="AN7" s="83">
        <f t="shared" si="23"/>
        <v>0</v>
      </c>
      <c r="AO7" s="84">
        <f t="shared" si="24"/>
        <v>0</v>
      </c>
      <c r="AP7" s="84">
        <f t="shared" si="25"/>
        <v>0</v>
      </c>
      <c r="AQ7" s="84">
        <f t="shared" si="26"/>
        <v>0</v>
      </c>
      <c r="AR7" s="88"/>
      <c r="AS7" s="83">
        <f t="shared" si="27"/>
        <v>0</v>
      </c>
      <c r="AT7" s="84">
        <f t="shared" si="28"/>
        <v>0</v>
      </c>
      <c r="AU7" s="84">
        <f t="shared" si="29"/>
        <v>0</v>
      </c>
      <c r="AV7" s="84">
        <f t="shared" si="30"/>
        <v>0</v>
      </c>
      <c r="AW7" s="88"/>
      <c r="AX7" s="83">
        <f t="shared" si="31"/>
        <v>0</v>
      </c>
      <c r="AY7" s="84">
        <f t="shared" si="32"/>
        <v>0</v>
      </c>
      <c r="AZ7" s="84">
        <f t="shared" si="33"/>
        <v>0</v>
      </c>
      <c r="BA7" s="84">
        <f t="shared" si="34"/>
        <v>0</v>
      </c>
      <c r="BB7" s="88"/>
      <c r="BG7" s="144" t="s">
        <v>64</v>
      </c>
      <c r="BI7" s="144" t="s">
        <v>65</v>
      </c>
      <c r="BJ7" s="144" t="s">
        <v>73</v>
      </c>
    </row>
    <row r="8" spans="1:62" ht="15.75" x14ac:dyDescent="0.2">
      <c r="A8" s="87">
        <v>7</v>
      </c>
      <c r="B8" s="89">
        <v>3</v>
      </c>
      <c r="D8" s="75" t="str">
        <f>VLOOKUP(A8,'Databáze A'!$A$3:$B$10,2,FALSE)</f>
        <v>Uvidíme</v>
      </c>
      <c r="E8" s="76" t="s">
        <v>12</v>
      </c>
      <c r="F8" s="75" t="str">
        <f>VLOOKUP(B8,'Databáze A'!$A$3:$B$10,2,FALSE)</f>
        <v>Sokol Brtnice</v>
      </c>
      <c r="G8" s="99">
        <v>5</v>
      </c>
      <c r="H8" s="105" t="s">
        <v>12</v>
      </c>
      <c r="I8" s="120">
        <v>0</v>
      </c>
      <c r="K8" s="76">
        <f t="shared" si="0"/>
        <v>1</v>
      </c>
      <c r="L8" s="76" t="str">
        <f t="shared" si="1"/>
        <v>D</v>
      </c>
      <c r="M8" s="76" t="str">
        <f t="shared" si="2"/>
        <v>3</v>
      </c>
      <c r="O8" s="83">
        <f t="shared" si="3"/>
        <v>0</v>
      </c>
      <c r="P8" s="84">
        <f t="shared" si="4"/>
        <v>0</v>
      </c>
      <c r="Q8" s="84">
        <f t="shared" si="5"/>
        <v>0</v>
      </c>
      <c r="R8" s="84">
        <f t="shared" si="6"/>
        <v>0</v>
      </c>
      <c r="S8" s="85"/>
      <c r="T8" s="83">
        <f t="shared" si="7"/>
        <v>0</v>
      </c>
      <c r="U8" s="84">
        <f t="shared" si="8"/>
        <v>0</v>
      </c>
      <c r="V8" s="84">
        <f t="shared" si="9"/>
        <v>0</v>
      </c>
      <c r="W8" s="84">
        <f t="shared" si="10"/>
        <v>0</v>
      </c>
      <c r="X8" s="88"/>
      <c r="Y8" s="83">
        <f t="shared" si="11"/>
        <v>1</v>
      </c>
      <c r="Z8" s="84">
        <f t="shared" si="12"/>
        <v>0</v>
      </c>
      <c r="AA8" s="84">
        <f t="shared" si="13"/>
        <v>0</v>
      </c>
      <c r="AB8" s="84">
        <f t="shared" si="14"/>
        <v>5</v>
      </c>
      <c r="AC8" s="88"/>
      <c r="AD8" s="83">
        <f t="shared" si="15"/>
        <v>0</v>
      </c>
      <c r="AE8" s="84">
        <f t="shared" si="16"/>
        <v>0</v>
      </c>
      <c r="AF8" s="84">
        <f t="shared" si="17"/>
        <v>0</v>
      </c>
      <c r="AG8" s="84">
        <f t="shared" si="18"/>
        <v>0</v>
      </c>
      <c r="AH8" s="88"/>
      <c r="AI8" s="83">
        <f t="shared" si="19"/>
        <v>0</v>
      </c>
      <c r="AJ8" s="84">
        <f t="shared" si="20"/>
        <v>0</v>
      </c>
      <c r="AK8" s="84">
        <f t="shared" si="21"/>
        <v>0</v>
      </c>
      <c r="AL8" s="84">
        <f t="shared" si="22"/>
        <v>0</v>
      </c>
      <c r="AM8" s="88"/>
      <c r="AN8" s="83">
        <f t="shared" si="23"/>
        <v>0</v>
      </c>
      <c r="AO8" s="84">
        <f t="shared" si="24"/>
        <v>0</v>
      </c>
      <c r="AP8" s="84">
        <f t="shared" si="25"/>
        <v>0</v>
      </c>
      <c r="AQ8" s="84">
        <f t="shared" si="26"/>
        <v>0</v>
      </c>
      <c r="AR8" s="88"/>
      <c r="AS8" s="83">
        <f t="shared" si="27"/>
        <v>1</v>
      </c>
      <c r="AT8" s="84">
        <f t="shared" si="28"/>
        <v>3</v>
      </c>
      <c r="AU8" s="84">
        <f t="shared" si="29"/>
        <v>5</v>
      </c>
      <c r="AV8" s="84">
        <f t="shared" si="30"/>
        <v>0</v>
      </c>
      <c r="AW8" s="88"/>
      <c r="AX8" s="83">
        <f t="shared" si="31"/>
        <v>0</v>
      </c>
      <c r="AY8" s="84">
        <f t="shared" si="32"/>
        <v>0</v>
      </c>
      <c r="AZ8" s="84">
        <f t="shared" si="33"/>
        <v>0</v>
      </c>
      <c r="BA8" s="84">
        <f t="shared" si="34"/>
        <v>0</v>
      </c>
      <c r="BB8" s="88"/>
      <c r="BG8" s="145" t="s">
        <v>49</v>
      </c>
    </row>
    <row r="9" spans="1:62" ht="15.75" x14ac:dyDescent="0.2">
      <c r="A9" s="82">
        <v>8</v>
      </c>
      <c r="B9" s="92">
        <v>5</v>
      </c>
      <c r="D9" s="75" t="str">
        <f>VLOOKUP(A9,'Databáze A'!$A$3:$B$10,2,FALSE)</f>
        <v>HC Jindřichovice</v>
      </c>
      <c r="E9" s="76" t="s">
        <v>12</v>
      </c>
      <c r="F9" s="75" t="str">
        <f>VLOOKUP(B9,'Databáze A'!$A$3:$B$10,2,FALSE)</f>
        <v>Stará Říše</v>
      </c>
      <c r="G9" s="99">
        <v>1</v>
      </c>
      <c r="H9" s="105" t="s">
        <v>12</v>
      </c>
      <c r="I9" s="120">
        <v>4</v>
      </c>
      <c r="K9" s="76">
        <f t="shared" si="0"/>
        <v>1</v>
      </c>
      <c r="L9" s="76" t="str">
        <f t="shared" si="1"/>
        <v>H</v>
      </c>
      <c r="M9" s="76" t="str">
        <f t="shared" si="2"/>
        <v>3</v>
      </c>
      <c r="O9" s="83">
        <f t="shared" si="3"/>
        <v>0</v>
      </c>
      <c r="P9" s="84">
        <f t="shared" si="4"/>
        <v>0</v>
      </c>
      <c r="Q9" s="84">
        <f t="shared" si="5"/>
        <v>0</v>
      </c>
      <c r="R9" s="84">
        <f t="shared" si="6"/>
        <v>0</v>
      </c>
      <c r="S9" s="85"/>
      <c r="T9" s="83">
        <f t="shared" si="7"/>
        <v>0</v>
      </c>
      <c r="U9" s="84">
        <f t="shared" si="8"/>
        <v>0</v>
      </c>
      <c r="V9" s="84">
        <f t="shared" si="9"/>
        <v>0</v>
      </c>
      <c r="W9" s="84">
        <f t="shared" si="10"/>
        <v>0</v>
      </c>
      <c r="X9" s="88"/>
      <c r="Y9" s="83">
        <f t="shared" si="11"/>
        <v>0</v>
      </c>
      <c r="Z9" s="84">
        <f t="shared" si="12"/>
        <v>0</v>
      </c>
      <c r="AA9" s="84">
        <f t="shared" si="13"/>
        <v>0</v>
      </c>
      <c r="AB9" s="84">
        <f t="shared" si="14"/>
        <v>0</v>
      </c>
      <c r="AC9" s="88"/>
      <c r="AD9" s="83">
        <f t="shared" si="15"/>
        <v>0</v>
      </c>
      <c r="AE9" s="84">
        <f t="shared" si="16"/>
        <v>0</v>
      </c>
      <c r="AF9" s="84">
        <f t="shared" si="17"/>
        <v>0</v>
      </c>
      <c r="AG9" s="84">
        <f t="shared" si="18"/>
        <v>0</v>
      </c>
      <c r="AH9" s="88"/>
      <c r="AI9" s="83">
        <f t="shared" si="19"/>
        <v>1</v>
      </c>
      <c r="AJ9" s="84">
        <f t="shared" si="20"/>
        <v>3</v>
      </c>
      <c r="AK9" s="84">
        <f t="shared" si="21"/>
        <v>4</v>
      </c>
      <c r="AL9" s="84">
        <f t="shared" si="22"/>
        <v>1</v>
      </c>
      <c r="AM9" s="88"/>
      <c r="AN9" s="83">
        <f t="shared" si="23"/>
        <v>0</v>
      </c>
      <c r="AO9" s="84">
        <f t="shared" si="24"/>
        <v>0</v>
      </c>
      <c r="AP9" s="84">
        <f t="shared" si="25"/>
        <v>0</v>
      </c>
      <c r="AQ9" s="84">
        <f t="shared" si="26"/>
        <v>0</v>
      </c>
      <c r="AR9" s="88"/>
      <c r="AS9" s="83">
        <f t="shared" si="27"/>
        <v>0</v>
      </c>
      <c r="AT9" s="84">
        <f t="shared" si="28"/>
        <v>0</v>
      </c>
      <c r="AU9" s="84">
        <f t="shared" si="29"/>
        <v>0</v>
      </c>
      <c r="AV9" s="84">
        <f t="shared" si="30"/>
        <v>0</v>
      </c>
      <c r="AW9" s="88"/>
      <c r="AX9" s="83">
        <f t="shared" si="31"/>
        <v>1</v>
      </c>
      <c r="AY9" s="84">
        <f t="shared" si="32"/>
        <v>0</v>
      </c>
      <c r="AZ9" s="84">
        <f t="shared" si="33"/>
        <v>1</v>
      </c>
      <c r="BA9" s="84">
        <f t="shared" si="34"/>
        <v>4</v>
      </c>
      <c r="BB9" s="88"/>
      <c r="BG9" s="144" t="s">
        <v>71</v>
      </c>
      <c r="BI9" s="144" t="s">
        <v>72</v>
      </c>
    </row>
    <row r="10" spans="1:62" ht="15.75" x14ac:dyDescent="0.2">
      <c r="A10" s="90">
        <v>6</v>
      </c>
      <c r="B10" s="91">
        <v>4</v>
      </c>
      <c r="D10" s="75" t="str">
        <f>VLOOKUP(A10,'Databáze A'!$A$3:$B$10,2,FALSE)</f>
        <v>Urbanov</v>
      </c>
      <c r="E10" s="76" t="s">
        <v>12</v>
      </c>
      <c r="F10" s="75" t="str">
        <f>VLOOKUP(B10,'Databáze A'!$A$3:$B$10,2,FALSE)</f>
        <v>Třebětice</v>
      </c>
      <c r="G10" s="99">
        <v>6</v>
      </c>
      <c r="H10" s="105" t="s">
        <v>12</v>
      </c>
      <c r="I10" s="120">
        <v>5</v>
      </c>
      <c r="K10" s="76">
        <f t="shared" si="0"/>
        <v>1</v>
      </c>
      <c r="L10" s="76" t="str">
        <f t="shared" si="1"/>
        <v>D</v>
      </c>
      <c r="M10" s="76" t="str">
        <f t="shared" si="2"/>
        <v>3</v>
      </c>
      <c r="O10" s="83">
        <f t="shared" si="3"/>
        <v>0</v>
      </c>
      <c r="P10" s="84">
        <f t="shared" si="4"/>
        <v>0</v>
      </c>
      <c r="Q10" s="84">
        <f t="shared" si="5"/>
        <v>0</v>
      </c>
      <c r="R10" s="84">
        <f t="shared" si="6"/>
        <v>0</v>
      </c>
      <c r="S10" s="93"/>
      <c r="T10" s="83">
        <f t="shared" si="7"/>
        <v>0</v>
      </c>
      <c r="U10" s="84">
        <f t="shared" si="8"/>
        <v>0</v>
      </c>
      <c r="V10" s="84">
        <f t="shared" si="9"/>
        <v>0</v>
      </c>
      <c r="W10" s="84">
        <f t="shared" si="10"/>
        <v>0</v>
      </c>
      <c r="X10" s="88"/>
      <c r="Y10" s="83">
        <f t="shared" si="11"/>
        <v>0</v>
      </c>
      <c r="Z10" s="84">
        <f t="shared" si="12"/>
        <v>0</v>
      </c>
      <c r="AA10" s="84">
        <f t="shared" si="13"/>
        <v>0</v>
      </c>
      <c r="AB10" s="84">
        <f t="shared" si="14"/>
        <v>0</v>
      </c>
      <c r="AC10" s="88"/>
      <c r="AD10" s="83">
        <f t="shared" si="15"/>
        <v>1</v>
      </c>
      <c r="AE10" s="84">
        <f t="shared" si="16"/>
        <v>0</v>
      </c>
      <c r="AF10" s="84">
        <f t="shared" si="17"/>
        <v>5</v>
      </c>
      <c r="AG10" s="84">
        <f t="shared" si="18"/>
        <v>6</v>
      </c>
      <c r="AH10" s="88"/>
      <c r="AI10" s="83">
        <f t="shared" si="19"/>
        <v>0</v>
      </c>
      <c r="AJ10" s="84">
        <f t="shared" si="20"/>
        <v>0</v>
      </c>
      <c r="AK10" s="84">
        <f t="shared" si="21"/>
        <v>0</v>
      </c>
      <c r="AL10" s="84">
        <f t="shared" si="22"/>
        <v>0</v>
      </c>
      <c r="AM10" s="88"/>
      <c r="AN10" s="83">
        <f t="shared" si="23"/>
        <v>1</v>
      </c>
      <c r="AO10" s="84">
        <f t="shared" si="24"/>
        <v>3</v>
      </c>
      <c r="AP10" s="84">
        <f t="shared" si="25"/>
        <v>6</v>
      </c>
      <c r="AQ10" s="84">
        <f t="shared" si="26"/>
        <v>5</v>
      </c>
      <c r="AR10" s="88"/>
      <c r="AS10" s="83">
        <f t="shared" si="27"/>
        <v>0</v>
      </c>
      <c r="AT10" s="84">
        <f t="shared" si="28"/>
        <v>0</v>
      </c>
      <c r="AU10" s="84">
        <f t="shared" si="29"/>
        <v>0</v>
      </c>
      <c r="AV10" s="84">
        <f t="shared" si="30"/>
        <v>0</v>
      </c>
      <c r="AW10" s="88"/>
      <c r="AX10" s="83">
        <f t="shared" si="31"/>
        <v>0</v>
      </c>
      <c r="AY10" s="84">
        <f t="shared" si="32"/>
        <v>0</v>
      </c>
      <c r="AZ10" s="84">
        <f t="shared" si="33"/>
        <v>0</v>
      </c>
      <c r="BA10" s="84">
        <f t="shared" si="34"/>
        <v>0</v>
      </c>
      <c r="BB10" s="88"/>
      <c r="BG10" s="144" t="s">
        <v>80</v>
      </c>
      <c r="BI10" s="144" t="s">
        <v>81</v>
      </c>
    </row>
    <row r="11" spans="1:62" ht="15.75" x14ac:dyDescent="0.2">
      <c r="A11" s="89">
        <v>3</v>
      </c>
      <c r="B11" s="81">
        <v>1</v>
      </c>
      <c r="D11" s="75" t="str">
        <f>VLOOKUP(A11,'Databáze A'!$A$3:$B$10,2,FALSE)</f>
        <v>Sokol Brtnice</v>
      </c>
      <c r="E11" s="76" t="s">
        <v>12</v>
      </c>
      <c r="F11" s="75" t="str">
        <f>VLOOKUP(B11,'Databáze A'!$A$3:$B$10,2,FALSE)</f>
        <v>Třeštice A</v>
      </c>
      <c r="G11" s="99">
        <v>0</v>
      </c>
      <c r="H11" s="105" t="s">
        <v>12</v>
      </c>
      <c r="I11" s="120">
        <v>5</v>
      </c>
      <c r="K11" s="76">
        <f t="shared" si="0"/>
        <v>1</v>
      </c>
      <c r="L11" s="76" t="str">
        <f t="shared" si="1"/>
        <v>H</v>
      </c>
      <c r="M11" s="76" t="str">
        <f t="shared" si="2"/>
        <v>3</v>
      </c>
      <c r="O11" s="83">
        <f t="shared" si="3"/>
        <v>1</v>
      </c>
      <c r="P11" s="84">
        <f t="shared" si="4"/>
        <v>3</v>
      </c>
      <c r="Q11" s="84">
        <f t="shared" si="5"/>
        <v>5</v>
      </c>
      <c r="R11" s="84">
        <f t="shared" si="6"/>
        <v>0</v>
      </c>
      <c r="S11" s="93"/>
      <c r="T11" s="83">
        <f t="shared" si="7"/>
        <v>0</v>
      </c>
      <c r="U11" s="84">
        <f t="shared" si="8"/>
        <v>0</v>
      </c>
      <c r="V11" s="84">
        <f t="shared" si="9"/>
        <v>0</v>
      </c>
      <c r="W11" s="84">
        <f t="shared" si="10"/>
        <v>0</v>
      </c>
      <c r="X11" s="88"/>
      <c r="Y11" s="83">
        <f t="shared" si="11"/>
        <v>1</v>
      </c>
      <c r="Z11" s="84">
        <f t="shared" si="12"/>
        <v>0</v>
      </c>
      <c r="AA11" s="84">
        <f t="shared" si="13"/>
        <v>0</v>
      </c>
      <c r="AB11" s="84">
        <f t="shared" si="14"/>
        <v>5</v>
      </c>
      <c r="AC11" s="88"/>
      <c r="AD11" s="83">
        <f t="shared" si="15"/>
        <v>0</v>
      </c>
      <c r="AE11" s="84">
        <f t="shared" si="16"/>
        <v>0</v>
      </c>
      <c r="AF11" s="84">
        <f t="shared" si="17"/>
        <v>0</v>
      </c>
      <c r="AG11" s="84">
        <f t="shared" si="18"/>
        <v>0</v>
      </c>
      <c r="AH11" s="88"/>
      <c r="AI11" s="83">
        <f t="shared" si="19"/>
        <v>0</v>
      </c>
      <c r="AJ11" s="84">
        <f t="shared" si="20"/>
        <v>0</v>
      </c>
      <c r="AK11" s="84">
        <f t="shared" si="21"/>
        <v>0</v>
      </c>
      <c r="AL11" s="84">
        <f t="shared" si="22"/>
        <v>0</v>
      </c>
      <c r="AM11" s="88"/>
      <c r="AN11" s="83">
        <f t="shared" si="23"/>
        <v>0</v>
      </c>
      <c r="AO11" s="84">
        <f t="shared" si="24"/>
        <v>0</v>
      </c>
      <c r="AP11" s="84">
        <f t="shared" si="25"/>
        <v>0</v>
      </c>
      <c r="AQ11" s="84">
        <f t="shared" si="26"/>
        <v>0</v>
      </c>
      <c r="AR11" s="88"/>
      <c r="AS11" s="83">
        <f t="shared" si="27"/>
        <v>0</v>
      </c>
      <c r="AT11" s="84">
        <f t="shared" si="28"/>
        <v>0</v>
      </c>
      <c r="AU11" s="84">
        <f t="shared" si="29"/>
        <v>0</v>
      </c>
      <c r="AV11" s="84">
        <f t="shared" si="30"/>
        <v>0</v>
      </c>
      <c r="AW11" s="88"/>
      <c r="AX11" s="83">
        <f t="shared" si="31"/>
        <v>0</v>
      </c>
      <c r="AY11" s="84">
        <f t="shared" si="32"/>
        <v>0</v>
      </c>
      <c r="AZ11" s="84">
        <f t="shared" si="33"/>
        <v>0</v>
      </c>
      <c r="BA11" s="84">
        <f t="shared" si="34"/>
        <v>0</v>
      </c>
      <c r="BB11" s="88"/>
      <c r="BG11" s="145" t="s">
        <v>49</v>
      </c>
    </row>
    <row r="12" spans="1:62" ht="24" x14ac:dyDescent="0.2">
      <c r="A12" s="86">
        <v>2</v>
      </c>
      <c r="B12" s="82">
        <v>8</v>
      </c>
      <c r="D12" s="75" t="str">
        <f>VLOOKUP(A12,'Databáze A'!$A$3:$B$10,2,FALSE)</f>
        <v>Dlouhá Brtnice</v>
      </c>
      <c r="E12" s="76" t="s">
        <v>12</v>
      </c>
      <c r="F12" s="75" t="str">
        <f>VLOOKUP(B12,'Databáze A'!$A$3:$B$10,2,FALSE)</f>
        <v>HC Jindřichovice</v>
      </c>
      <c r="G12" s="99">
        <v>15</v>
      </c>
      <c r="H12" s="105" t="s">
        <v>12</v>
      </c>
      <c r="I12" s="120">
        <v>3</v>
      </c>
      <c r="K12" s="76">
        <f t="shared" si="0"/>
        <v>1</v>
      </c>
      <c r="L12" s="76" t="str">
        <f t="shared" si="1"/>
        <v>D</v>
      </c>
      <c r="M12" s="76" t="str">
        <f t="shared" si="2"/>
        <v>3</v>
      </c>
      <c r="O12" s="83">
        <f t="shared" si="3"/>
        <v>0</v>
      </c>
      <c r="P12" s="84">
        <f t="shared" si="4"/>
        <v>0</v>
      </c>
      <c r="Q12" s="84">
        <f t="shared" si="5"/>
        <v>0</v>
      </c>
      <c r="R12" s="84">
        <f t="shared" si="6"/>
        <v>0</v>
      </c>
      <c r="S12" s="93"/>
      <c r="T12" s="83">
        <f t="shared" si="7"/>
        <v>1</v>
      </c>
      <c r="U12" s="84">
        <f t="shared" si="8"/>
        <v>3</v>
      </c>
      <c r="V12" s="84">
        <f t="shared" si="9"/>
        <v>15</v>
      </c>
      <c r="W12" s="84">
        <f t="shared" si="10"/>
        <v>3</v>
      </c>
      <c r="X12" s="88"/>
      <c r="Y12" s="83">
        <f t="shared" si="11"/>
        <v>0</v>
      </c>
      <c r="Z12" s="84">
        <f t="shared" si="12"/>
        <v>0</v>
      </c>
      <c r="AA12" s="84">
        <f t="shared" si="13"/>
        <v>0</v>
      </c>
      <c r="AB12" s="84">
        <f t="shared" si="14"/>
        <v>0</v>
      </c>
      <c r="AC12" s="88"/>
      <c r="AD12" s="83">
        <f t="shared" si="15"/>
        <v>0</v>
      </c>
      <c r="AE12" s="84">
        <f t="shared" si="16"/>
        <v>0</v>
      </c>
      <c r="AF12" s="84">
        <f t="shared" si="17"/>
        <v>0</v>
      </c>
      <c r="AG12" s="84">
        <f t="shared" si="18"/>
        <v>0</v>
      </c>
      <c r="AH12" s="88"/>
      <c r="AI12" s="83">
        <f t="shared" si="19"/>
        <v>0</v>
      </c>
      <c r="AJ12" s="84">
        <f t="shared" si="20"/>
        <v>0</v>
      </c>
      <c r="AK12" s="84">
        <f t="shared" si="21"/>
        <v>0</v>
      </c>
      <c r="AL12" s="84">
        <f t="shared" si="22"/>
        <v>0</v>
      </c>
      <c r="AM12" s="88"/>
      <c r="AN12" s="83">
        <f t="shared" si="23"/>
        <v>0</v>
      </c>
      <c r="AO12" s="84">
        <f t="shared" si="24"/>
        <v>0</v>
      </c>
      <c r="AP12" s="84">
        <f t="shared" si="25"/>
        <v>0</v>
      </c>
      <c r="AQ12" s="84">
        <f t="shared" si="26"/>
        <v>0</v>
      </c>
      <c r="AR12" s="88"/>
      <c r="AS12" s="83">
        <f t="shared" si="27"/>
        <v>0</v>
      </c>
      <c r="AT12" s="84">
        <f t="shared" si="28"/>
        <v>0</v>
      </c>
      <c r="AU12" s="84">
        <f t="shared" si="29"/>
        <v>0</v>
      </c>
      <c r="AV12" s="84">
        <f t="shared" si="30"/>
        <v>0</v>
      </c>
      <c r="AW12" s="88"/>
      <c r="AX12" s="83">
        <f t="shared" si="31"/>
        <v>1</v>
      </c>
      <c r="AY12" s="84">
        <f t="shared" si="32"/>
        <v>0</v>
      </c>
      <c r="AZ12" s="84">
        <f t="shared" si="33"/>
        <v>3</v>
      </c>
      <c r="BA12" s="84">
        <f t="shared" si="34"/>
        <v>15</v>
      </c>
      <c r="BB12" s="88"/>
      <c r="BG12" s="144" t="s">
        <v>133</v>
      </c>
      <c r="BI12" s="144" t="s">
        <v>134</v>
      </c>
    </row>
    <row r="13" spans="1:62" ht="15.75" x14ac:dyDescent="0.2">
      <c r="A13" s="91">
        <v>4</v>
      </c>
      <c r="B13" s="87">
        <v>7</v>
      </c>
      <c r="D13" s="75" t="str">
        <f>VLOOKUP(A13,'Databáze A'!$A$3:$B$10,2,FALSE)</f>
        <v>Třebětice</v>
      </c>
      <c r="E13" s="76" t="s">
        <v>12</v>
      </c>
      <c r="F13" s="75" t="str">
        <f>VLOOKUP(B13,'Databáze A'!$A$3:$B$10,2,FALSE)</f>
        <v>Uvidíme</v>
      </c>
      <c r="G13" s="99">
        <v>15</v>
      </c>
      <c r="H13" s="105" t="s">
        <v>12</v>
      </c>
      <c r="I13" s="120">
        <v>7</v>
      </c>
      <c r="K13" s="76">
        <f t="shared" si="0"/>
        <v>1</v>
      </c>
      <c r="L13" s="76" t="str">
        <f t="shared" si="1"/>
        <v>D</v>
      </c>
      <c r="M13" s="76" t="str">
        <f t="shared" si="2"/>
        <v>3</v>
      </c>
      <c r="O13" s="83">
        <f t="shared" si="3"/>
        <v>0</v>
      </c>
      <c r="P13" s="84">
        <f t="shared" si="4"/>
        <v>0</v>
      </c>
      <c r="Q13" s="84">
        <f t="shared" si="5"/>
        <v>0</v>
      </c>
      <c r="R13" s="84">
        <f t="shared" si="6"/>
        <v>0</v>
      </c>
      <c r="S13" s="93"/>
      <c r="T13" s="83">
        <f t="shared" si="7"/>
        <v>0</v>
      </c>
      <c r="U13" s="84">
        <f t="shared" si="8"/>
        <v>0</v>
      </c>
      <c r="V13" s="84">
        <f t="shared" si="9"/>
        <v>0</v>
      </c>
      <c r="W13" s="84">
        <f t="shared" si="10"/>
        <v>0</v>
      </c>
      <c r="X13" s="88"/>
      <c r="Y13" s="83">
        <f t="shared" si="11"/>
        <v>0</v>
      </c>
      <c r="Z13" s="84">
        <f t="shared" si="12"/>
        <v>0</v>
      </c>
      <c r="AA13" s="84">
        <f t="shared" si="13"/>
        <v>0</v>
      </c>
      <c r="AB13" s="84">
        <f t="shared" si="14"/>
        <v>0</v>
      </c>
      <c r="AC13" s="88"/>
      <c r="AD13" s="83">
        <f t="shared" si="15"/>
        <v>1</v>
      </c>
      <c r="AE13" s="84">
        <f t="shared" si="16"/>
        <v>3</v>
      </c>
      <c r="AF13" s="84">
        <f t="shared" si="17"/>
        <v>15</v>
      </c>
      <c r="AG13" s="84">
        <f t="shared" si="18"/>
        <v>7</v>
      </c>
      <c r="AH13" s="88"/>
      <c r="AI13" s="83">
        <f t="shared" si="19"/>
        <v>0</v>
      </c>
      <c r="AJ13" s="84">
        <f t="shared" si="20"/>
        <v>0</v>
      </c>
      <c r="AK13" s="84">
        <f t="shared" si="21"/>
        <v>0</v>
      </c>
      <c r="AL13" s="84">
        <f t="shared" si="22"/>
        <v>0</v>
      </c>
      <c r="AM13" s="88"/>
      <c r="AN13" s="83">
        <f t="shared" si="23"/>
        <v>0</v>
      </c>
      <c r="AO13" s="84">
        <f t="shared" si="24"/>
        <v>0</v>
      </c>
      <c r="AP13" s="84">
        <f t="shared" si="25"/>
        <v>0</v>
      </c>
      <c r="AQ13" s="84">
        <f t="shared" si="26"/>
        <v>0</v>
      </c>
      <c r="AR13" s="88"/>
      <c r="AS13" s="83">
        <f t="shared" si="27"/>
        <v>1</v>
      </c>
      <c r="AT13" s="84">
        <f t="shared" si="28"/>
        <v>0</v>
      </c>
      <c r="AU13" s="84">
        <f t="shared" si="29"/>
        <v>7</v>
      </c>
      <c r="AV13" s="84">
        <f t="shared" si="30"/>
        <v>15</v>
      </c>
      <c r="AW13" s="88"/>
      <c r="AX13" s="83">
        <f t="shared" si="31"/>
        <v>0</v>
      </c>
      <c r="AY13" s="84">
        <f t="shared" si="32"/>
        <v>0</v>
      </c>
      <c r="AZ13" s="84">
        <f t="shared" si="33"/>
        <v>0</v>
      </c>
      <c r="BA13" s="84">
        <f t="shared" si="34"/>
        <v>0</v>
      </c>
      <c r="BB13" s="88"/>
      <c r="BG13" s="144" t="s">
        <v>88</v>
      </c>
      <c r="BI13" s="144" t="s">
        <v>89</v>
      </c>
    </row>
    <row r="14" spans="1:62" ht="15.75" x14ac:dyDescent="0.2">
      <c r="A14" s="92">
        <v>5</v>
      </c>
      <c r="B14" s="90">
        <v>6</v>
      </c>
      <c r="D14" s="75" t="str">
        <f>VLOOKUP(A14,'Databáze A'!$A$3:$B$10,2,FALSE)</f>
        <v>Stará Říše</v>
      </c>
      <c r="E14" s="76" t="s">
        <v>12</v>
      </c>
      <c r="F14" s="75" t="str">
        <f>VLOOKUP(B14,'Databáze A'!$A$3:$B$10,2,FALSE)</f>
        <v>Urbanov</v>
      </c>
      <c r="G14" s="99">
        <v>5</v>
      </c>
      <c r="H14" s="105" t="s">
        <v>12</v>
      </c>
      <c r="I14" s="120">
        <v>7</v>
      </c>
      <c r="K14" s="76">
        <f t="shared" si="0"/>
        <v>1</v>
      </c>
      <c r="L14" s="76" t="str">
        <f t="shared" si="1"/>
        <v>H</v>
      </c>
      <c r="M14" s="76" t="str">
        <f t="shared" si="2"/>
        <v>3</v>
      </c>
      <c r="O14" s="83">
        <f t="shared" si="3"/>
        <v>0</v>
      </c>
      <c r="P14" s="84">
        <f t="shared" si="4"/>
        <v>0</v>
      </c>
      <c r="Q14" s="84">
        <f t="shared" si="5"/>
        <v>0</v>
      </c>
      <c r="R14" s="84">
        <f t="shared" si="6"/>
        <v>0</v>
      </c>
      <c r="S14" s="93"/>
      <c r="T14" s="83">
        <f t="shared" si="7"/>
        <v>0</v>
      </c>
      <c r="U14" s="84">
        <f t="shared" si="8"/>
        <v>0</v>
      </c>
      <c r="V14" s="84">
        <f t="shared" si="9"/>
        <v>0</v>
      </c>
      <c r="W14" s="84">
        <f t="shared" si="10"/>
        <v>0</v>
      </c>
      <c r="X14" s="88"/>
      <c r="Y14" s="83">
        <f t="shared" si="11"/>
        <v>0</v>
      </c>
      <c r="Z14" s="84">
        <f t="shared" si="12"/>
        <v>0</v>
      </c>
      <c r="AA14" s="84">
        <f t="shared" si="13"/>
        <v>0</v>
      </c>
      <c r="AB14" s="84">
        <f t="shared" si="14"/>
        <v>0</v>
      </c>
      <c r="AC14" s="88"/>
      <c r="AD14" s="83">
        <f t="shared" si="15"/>
        <v>0</v>
      </c>
      <c r="AE14" s="84">
        <f t="shared" si="16"/>
        <v>0</v>
      </c>
      <c r="AF14" s="84">
        <f t="shared" si="17"/>
        <v>0</v>
      </c>
      <c r="AG14" s="84">
        <f t="shared" si="18"/>
        <v>0</v>
      </c>
      <c r="AH14" s="88"/>
      <c r="AI14" s="83">
        <f t="shared" si="19"/>
        <v>1</v>
      </c>
      <c r="AJ14" s="84">
        <f t="shared" si="20"/>
        <v>0</v>
      </c>
      <c r="AK14" s="84">
        <f t="shared" si="21"/>
        <v>5</v>
      </c>
      <c r="AL14" s="84">
        <f t="shared" si="22"/>
        <v>7</v>
      </c>
      <c r="AM14" s="88"/>
      <c r="AN14" s="83">
        <f t="shared" si="23"/>
        <v>1</v>
      </c>
      <c r="AO14" s="84">
        <f t="shared" si="24"/>
        <v>3</v>
      </c>
      <c r="AP14" s="84">
        <f t="shared" si="25"/>
        <v>7</v>
      </c>
      <c r="AQ14" s="84">
        <f t="shared" si="26"/>
        <v>5</v>
      </c>
      <c r="AR14" s="88"/>
      <c r="AS14" s="83">
        <f t="shared" si="27"/>
        <v>0</v>
      </c>
      <c r="AT14" s="84">
        <f t="shared" si="28"/>
        <v>0</v>
      </c>
      <c r="AU14" s="84">
        <f t="shared" si="29"/>
        <v>0</v>
      </c>
      <c r="AV14" s="84">
        <f t="shared" si="30"/>
        <v>0</v>
      </c>
      <c r="AW14" s="88"/>
      <c r="AX14" s="83">
        <f t="shared" si="31"/>
        <v>0</v>
      </c>
      <c r="AY14" s="84">
        <f t="shared" si="32"/>
        <v>0</v>
      </c>
      <c r="AZ14" s="84">
        <f t="shared" si="33"/>
        <v>0</v>
      </c>
      <c r="BA14" s="84">
        <f t="shared" si="34"/>
        <v>0</v>
      </c>
      <c r="BB14" s="88"/>
      <c r="BG14" s="144" t="s">
        <v>90</v>
      </c>
      <c r="BI14" s="144" t="s">
        <v>91</v>
      </c>
    </row>
    <row r="15" spans="1:62" ht="15.75" x14ac:dyDescent="0.2">
      <c r="A15" s="86">
        <v>2</v>
      </c>
      <c r="B15" s="89">
        <v>3</v>
      </c>
      <c r="D15" s="75" t="str">
        <f>VLOOKUP(A15,'Databáze A'!$A$3:$B$10,2,FALSE)</f>
        <v>Dlouhá Brtnice</v>
      </c>
      <c r="E15" s="76" t="s">
        <v>12</v>
      </c>
      <c r="F15" s="75" t="str">
        <f>VLOOKUP(B15,'Databáze A'!$A$3:$B$10,2,FALSE)</f>
        <v>Sokol Brtnice</v>
      </c>
      <c r="G15" s="99">
        <v>5</v>
      </c>
      <c r="H15" s="105" t="s">
        <v>12</v>
      </c>
      <c r="I15" s="120">
        <v>0</v>
      </c>
      <c r="K15" s="76">
        <f t="shared" si="0"/>
        <v>1</v>
      </c>
      <c r="L15" s="76" t="str">
        <f t="shared" si="1"/>
        <v>D</v>
      </c>
      <c r="M15" s="76" t="str">
        <f t="shared" si="2"/>
        <v>3</v>
      </c>
      <c r="O15" s="83">
        <f t="shared" si="3"/>
        <v>0</v>
      </c>
      <c r="P15" s="84">
        <f t="shared" si="4"/>
        <v>0</v>
      </c>
      <c r="Q15" s="84">
        <f t="shared" si="5"/>
        <v>0</v>
      </c>
      <c r="R15" s="84">
        <f t="shared" si="6"/>
        <v>0</v>
      </c>
      <c r="S15" s="93"/>
      <c r="T15" s="83">
        <f t="shared" si="7"/>
        <v>1</v>
      </c>
      <c r="U15" s="84">
        <f t="shared" si="8"/>
        <v>3</v>
      </c>
      <c r="V15" s="84">
        <f t="shared" si="9"/>
        <v>5</v>
      </c>
      <c r="W15" s="84">
        <f t="shared" si="10"/>
        <v>0</v>
      </c>
      <c r="X15" s="88"/>
      <c r="Y15" s="83">
        <f t="shared" si="11"/>
        <v>1</v>
      </c>
      <c r="Z15" s="84">
        <f t="shared" si="12"/>
        <v>0</v>
      </c>
      <c r="AA15" s="84">
        <f t="shared" si="13"/>
        <v>0</v>
      </c>
      <c r="AB15" s="84">
        <f t="shared" si="14"/>
        <v>5</v>
      </c>
      <c r="AC15" s="88"/>
      <c r="AD15" s="83">
        <f t="shared" si="15"/>
        <v>0</v>
      </c>
      <c r="AE15" s="84">
        <f t="shared" si="16"/>
        <v>0</v>
      </c>
      <c r="AF15" s="84">
        <f t="shared" si="17"/>
        <v>0</v>
      </c>
      <c r="AG15" s="84">
        <f t="shared" si="18"/>
        <v>0</v>
      </c>
      <c r="AH15" s="88"/>
      <c r="AI15" s="83">
        <f t="shared" si="19"/>
        <v>0</v>
      </c>
      <c r="AJ15" s="84">
        <f t="shared" si="20"/>
        <v>0</v>
      </c>
      <c r="AK15" s="84">
        <f t="shared" si="21"/>
        <v>0</v>
      </c>
      <c r="AL15" s="84">
        <f t="shared" si="22"/>
        <v>0</v>
      </c>
      <c r="AM15" s="88"/>
      <c r="AN15" s="83">
        <f t="shared" si="23"/>
        <v>0</v>
      </c>
      <c r="AO15" s="84">
        <f t="shared" si="24"/>
        <v>0</v>
      </c>
      <c r="AP15" s="84">
        <f t="shared" si="25"/>
        <v>0</v>
      </c>
      <c r="AQ15" s="84">
        <f t="shared" si="26"/>
        <v>0</v>
      </c>
      <c r="AR15" s="88"/>
      <c r="AS15" s="83">
        <f t="shared" si="27"/>
        <v>0</v>
      </c>
      <c r="AT15" s="84">
        <f t="shared" si="28"/>
        <v>0</v>
      </c>
      <c r="AU15" s="84">
        <f t="shared" si="29"/>
        <v>0</v>
      </c>
      <c r="AV15" s="84">
        <f t="shared" si="30"/>
        <v>0</v>
      </c>
      <c r="AW15" s="88"/>
      <c r="AX15" s="83">
        <f t="shared" si="31"/>
        <v>0</v>
      </c>
      <c r="AY15" s="84">
        <f t="shared" si="32"/>
        <v>0</v>
      </c>
      <c r="AZ15" s="84">
        <f t="shared" si="33"/>
        <v>0</v>
      </c>
      <c r="BA15" s="84">
        <f t="shared" si="34"/>
        <v>0</v>
      </c>
      <c r="BB15" s="88"/>
      <c r="BG15" s="145" t="s">
        <v>49</v>
      </c>
    </row>
    <row r="16" spans="1:62" ht="24" x14ac:dyDescent="0.2">
      <c r="A16" s="81">
        <v>1</v>
      </c>
      <c r="B16" s="91">
        <v>4</v>
      </c>
      <c r="D16" s="75" t="str">
        <f>VLOOKUP(A16,'Databáze A'!$A$3:$B$10,2,FALSE)</f>
        <v>Třeštice A</v>
      </c>
      <c r="E16" s="76" t="s">
        <v>12</v>
      </c>
      <c r="F16" s="75" t="str">
        <f>VLOOKUP(B16,'Databáze A'!$A$3:$B$10,2,FALSE)</f>
        <v>Třebětice</v>
      </c>
      <c r="G16" s="99">
        <v>11</v>
      </c>
      <c r="H16" s="105" t="s">
        <v>12</v>
      </c>
      <c r="I16" s="120">
        <v>2</v>
      </c>
      <c r="K16" s="76">
        <f t="shared" si="0"/>
        <v>1</v>
      </c>
      <c r="L16" s="76" t="str">
        <f t="shared" si="1"/>
        <v>D</v>
      </c>
      <c r="M16" s="76" t="str">
        <f t="shared" si="2"/>
        <v>3</v>
      </c>
      <c r="O16" s="83">
        <f t="shared" si="3"/>
        <v>1</v>
      </c>
      <c r="P16" s="84">
        <f t="shared" si="4"/>
        <v>3</v>
      </c>
      <c r="Q16" s="84">
        <f t="shared" si="5"/>
        <v>11</v>
      </c>
      <c r="R16" s="84">
        <f t="shared" si="6"/>
        <v>2</v>
      </c>
      <c r="S16" s="93"/>
      <c r="T16" s="83">
        <f t="shared" si="7"/>
        <v>0</v>
      </c>
      <c r="U16" s="84">
        <f t="shared" si="8"/>
        <v>0</v>
      </c>
      <c r="V16" s="84">
        <f t="shared" si="9"/>
        <v>0</v>
      </c>
      <c r="W16" s="84">
        <f t="shared" si="10"/>
        <v>0</v>
      </c>
      <c r="X16" s="88"/>
      <c r="Y16" s="83">
        <f t="shared" si="11"/>
        <v>0</v>
      </c>
      <c r="Z16" s="84">
        <f t="shared" si="12"/>
        <v>0</v>
      </c>
      <c r="AA16" s="84">
        <f t="shared" si="13"/>
        <v>0</v>
      </c>
      <c r="AB16" s="84">
        <f t="shared" si="14"/>
        <v>0</v>
      </c>
      <c r="AC16" s="88"/>
      <c r="AD16" s="83">
        <f t="shared" si="15"/>
        <v>1</v>
      </c>
      <c r="AE16" s="84">
        <f t="shared" si="16"/>
        <v>0</v>
      </c>
      <c r="AF16" s="84">
        <f t="shared" si="17"/>
        <v>2</v>
      </c>
      <c r="AG16" s="84">
        <f t="shared" si="18"/>
        <v>11</v>
      </c>
      <c r="AH16" s="88"/>
      <c r="AI16" s="83">
        <f t="shared" si="19"/>
        <v>0</v>
      </c>
      <c r="AJ16" s="84">
        <f t="shared" si="20"/>
        <v>0</v>
      </c>
      <c r="AK16" s="84">
        <f t="shared" si="21"/>
        <v>0</v>
      </c>
      <c r="AL16" s="84">
        <f t="shared" si="22"/>
        <v>0</v>
      </c>
      <c r="AM16" s="88"/>
      <c r="AN16" s="83">
        <f t="shared" si="23"/>
        <v>0</v>
      </c>
      <c r="AO16" s="84">
        <f t="shared" si="24"/>
        <v>0</v>
      </c>
      <c r="AP16" s="84">
        <f t="shared" si="25"/>
        <v>0</v>
      </c>
      <c r="AQ16" s="84">
        <f t="shared" si="26"/>
        <v>0</v>
      </c>
      <c r="AR16" s="88"/>
      <c r="AS16" s="83">
        <f t="shared" si="27"/>
        <v>0</v>
      </c>
      <c r="AT16" s="84">
        <f t="shared" si="28"/>
        <v>0</v>
      </c>
      <c r="AU16" s="84">
        <f t="shared" si="29"/>
        <v>0</v>
      </c>
      <c r="AV16" s="84">
        <f t="shared" si="30"/>
        <v>0</v>
      </c>
      <c r="AW16" s="88"/>
      <c r="AX16" s="83">
        <f t="shared" si="31"/>
        <v>0</v>
      </c>
      <c r="AY16" s="84">
        <f t="shared" si="32"/>
        <v>0</v>
      </c>
      <c r="AZ16" s="84">
        <f t="shared" si="33"/>
        <v>0</v>
      </c>
      <c r="BA16" s="84">
        <f t="shared" si="34"/>
        <v>0</v>
      </c>
      <c r="BB16" s="88"/>
      <c r="BG16" s="144" t="s">
        <v>106</v>
      </c>
      <c r="BI16" s="144" t="s">
        <v>107</v>
      </c>
    </row>
    <row r="17" spans="1:62" ht="15.75" x14ac:dyDescent="0.2">
      <c r="A17" s="82">
        <v>8</v>
      </c>
      <c r="B17" s="90">
        <v>6</v>
      </c>
      <c r="D17" s="75" t="str">
        <f>VLOOKUP(A17,'Databáze A'!$A$3:$B$10,2,FALSE)</f>
        <v>HC Jindřichovice</v>
      </c>
      <c r="E17" s="76" t="s">
        <v>12</v>
      </c>
      <c r="F17" s="75" t="str">
        <f>VLOOKUP(B17,'Databáze A'!$A$3:$B$10,2,FALSE)</f>
        <v>Urbanov</v>
      </c>
      <c r="G17" s="99">
        <v>2</v>
      </c>
      <c r="H17" s="105" t="s">
        <v>12</v>
      </c>
      <c r="I17" s="120">
        <v>11</v>
      </c>
      <c r="K17" s="76">
        <f t="shared" si="0"/>
        <v>1</v>
      </c>
      <c r="L17" s="76" t="str">
        <f t="shared" si="1"/>
        <v>H</v>
      </c>
      <c r="M17" s="76" t="str">
        <f t="shared" si="2"/>
        <v>3</v>
      </c>
      <c r="O17" s="83">
        <f t="shared" si="3"/>
        <v>0</v>
      </c>
      <c r="P17" s="84">
        <f t="shared" si="4"/>
        <v>0</v>
      </c>
      <c r="Q17" s="84">
        <f t="shared" si="5"/>
        <v>0</v>
      </c>
      <c r="R17" s="84">
        <f t="shared" si="6"/>
        <v>0</v>
      </c>
      <c r="S17" s="93"/>
      <c r="T17" s="83">
        <f t="shared" si="7"/>
        <v>0</v>
      </c>
      <c r="U17" s="84">
        <f t="shared" si="8"/>
        <v>0</v>
      </c>
      <c r="V17" s="84">
        <f t="shared" si="9"/>
        <v>0</v>
      </c>
      <c r="W17" s="84">
        <f t="shared" si="10"/>
        <v>0</v>
      </c>
      <c r="X17" s="88"/>
      <c r="Y17" s="83">
        <f t="shared" si="11"/>
        <v>0</v>
      </c>
      <c r="Z17" s="84">
        <f t="shared" si="12"/>
        <v>0</v>
      </c>
      <c r="AA17" s="84">
        <f t="shared" si="13"/>
        <v>0</v>
      </c>
      <c r="AB17" s="84">
        <f t="shared" si="14"/>
        <v>0</v>
      </c>
      <c r="AC17" s="88"/>
      <c r="AD17" s="83">
        <f t="shared" si="15"/>
        <v>0</v>
      </c>
      <c r="AE17" s="84">
        <f t="shared" si="16"/>
        <v>0</v>
      </c>
      <c r="AF17" s="84">
        <f t="shared" si="17"/>
        <v>0</v>
      </c>
      <c r="AG17" s="84">
        <f t="shared" si="18"/>
        <v>0</v>
      </c>
      <c r="AH17" s="88"/>
      <c r="AI17" s="83">
        <f t="shared" si="19"/>
        <v>0</v>
      </c>
      <c r="AJ17" s="84">
        <f t="shared" si="20"/>
        <v>0</v>
      </c>
      <c r="AK17" s="84">
        <f t="shared" si="21"/>
        <v>0</v>
      </c>
      <c r="AL17" s="84">
        <f t="shared" si="22"/>
        <v>0</v>
      </c>
      <c r="AM17" s="88"/>
      <c r="AN17" s="83">
        <f t="shared" si="23"/>
        <v>1</v>
      </c>
      <c r="AO17" s="84">
        <f t="shared" si="24"/>
        <v>3</v>
      </c>
      <c r="AP17" s="84">
        <f t="shared" si="25"/>
        <v>11</v>
      </c>
      <c r="AQ17" s="84">
        <f t="shared" si="26"/>
        <v>2</v>
      </c>
      <c r="AR17" s="88"/>
      <c r="AS17" s="83">
        <f t="shared" si="27"/>
        <v>0</v>
      </c>
      <c r="AT17" s="84">
        <f t="shared" si="28"/>
        <v>0</v>
      </c>
      <c r="AU17" s="84">
        <f t="shared" si="29"/>
        <v>0</v>
      </c>
      <c r="AV17" s="84">
        <f t="shared" si="30"/>
        <v>0</v>
      </c>
      <c r="AW17" s="88"/>
      <c r="AX17" s="83">
        <f t="shared" si="31"/>
        <v>1</v>
      </c>
      <c r="AY17" s="84">
        <f t="shared" si="32"/>
        <v>0</v>
      </c>
      <c r="AZ17" s="84">
        <f t="shared" si="33"/>
        <v>2</v>
      </c>
      <c r="BA17" s="84">
        <f t="shared" si="34"/>
        <v>11</v>
      </c>
      <c r="BB17" s="88"/>
      <c r="BG17" s="144" t="s">
        <v>112</v>
      </c>
      <c r="BI17" s="144" t="s">
        <v>113</v>
      </c>
    </row>
    <row r="18" spans="1:62" ht="24" x14ac:dyDescent="0.2">
      <c r="A18" s="87">
        <v>7</v>
      </c>
      <c r="B18" s="92">
        <v>5</v>
      </c>
      <c r="D18" s="75" t="str">
        <f>VLOOKUP(A18,'Databáze A'!$A$3:$B$10,2,FALSE)</f>
        <v>Uvidíme</v>
      </c>
      <c r="E18" s="76" t="s">
        <v>12</v>
      </c>
      <c r="F18" s="75" t="str">
        <f>VLOOKUP(B18,'Databáze A'!$A$3:$B$10,2,FALSE)</f>
        <v>Stará Říše</v>
      </c>
      <c r="G18" s="99">
        <v>4</v>
      </c>
      <c r="H18" s="105" t="s">
        <v>12</v>
      </c>
      <c r="I18" s="120">
        <v>12</v>
      </c>
      <c r="K18" s="76">
        <f t="shared" si="0"/>
        <v>1</v>
      </c>
      <c r="L18" s="76" t="str">
        <f t="shared" si="1"/>
        <v>H</v>
      </c>
      <c r="M18" s="76" t="str">
        <f t="shared" si="2"/>
        <v>3</v>
      </c>
      <c r="O18" s="83">
        <f t="shared" si="3"/>
        <v>0</v>
      </c>
      <c r="P18" s="84">
        <f t="shared" si="4"/>
        <v>0</v>
      </c>
      <c r="Q18" s="84">
        <f t="shared" si="5"/>
        <v>0</v>
      </c>
      <c r="R18" s="84">
        <f t="shared" si="6"/>
        <v>0</v>
      </c>
      <c r="S18" s="93"/>
      <c r="T18" s="83">
        <f t="shared" si="7"/>
        <v>0</v>
      </c>
      <c r="U18" s="84">
        <f t="shared" si="8"/>
        <v>0</v>
      </c>
      <c r="V18" s="84">
        <f t="shared" si="9"/>
        <v>0</v>
      </c>
      <c r="W18" s="84">
        <f t="shared" si="10"/>
        <v>0</v>
      </c>
      <c r="X18" s="88"/>
      <c r="Y18" s="83">
        <f t="shared" si="11"/>
        <v>0</v>
      </c>
      <c r="Z18" s="84">
        <f t="shared" si="12"/>
        <v>0</v>
      </c>
      <c r="AA18" s="84">
        <f t="shared" si="13"/>
        <v>0</v>
      </c>
      <c r="AB18" s="84">
        <f t="shared" si="14"/>
        <v>0</v>
      </c>
      <c r="AC18" s="88"/>
      <c r="AD18" s="83">
        <f t="shared" si="15"/>
        <v>0</v>
      </c>
      <c r="AE18" s="84">
        <f t="shared" si="16"/>
        <v>0</v>
      </c>
      <c r="AF18" s="84">
        <f t="shared" si="17"/>
        <v>0</v>
      </c>
      <c r="AG18" s="84">
        <f t="shared" si="18"/>
        <v>0</v>
      </c>
      <c r="AH18" s="88"/>
      <c r="AI18" s="83">
        <f t="shared" si="19"/>
        <v>1</v>
      </c>
      <c r="AJ18" s="84">
        <f t="shared" si="20"/>
        <v>3</v>
      </c>
      <c r="AK18" s="84">
        <f t="shared" si="21"/>
        <v>12</v>
      </c>
      <c r="AL18" s="84">
        <f t="shared" si="22"/>
        <v>4</v>
      </c>
      <c r="AM18" s="88"/>
      <c r="AN18" s="83">
        <f t="shared" si="23"/>
        <v>0</v>
      </c>
      <c r="AO18" s="84">
        <f t="shared" si="24"/>
        <v>0</v>
      </c>
      <c r="AP18" s="84">
        <f t="shared" si="25"/>
        <v>0</v>
      </c>
      <c r="AQ18" s="84">
        <f t="shared" si="26"/>
        <v>0</v>
      </c>
      <c r="AR18" s="88"/>
      <c r="AS18" s="83">
        <f t="shared" si="27"/>
        <v>1</v>
      </c>
      <c r="AT18" s="84">
        <f t="shared" si="28"/>
        <v>0</v>
      </c>
      <c r="AU18" s="84">
        <f t="shared" si="29"/>
        <v>4</v>
      </c>
      <c r="AV18" s="84">
        <f t="shared" si="30"/>
        <v>12</v>
      </c>
      <c r="AW18" s="88"/>
      <c r="AX18" s="83">
        <f t="shared" si="31"/>
        <v>0</v>
      </c>
      <c r="AY18" s="84">
        <f t="shared" si="32"/>
        <v>0</v>
      </c>
      <c r="AZ18" s="84">
        <f t="shared" si="33"/>
        <v>0</v>
      </c>
      <c r="BA18" s="84">
        <f t="shared" si="34"/>
        <v>0</v>
      </c>
      <c r="BB18" s="88"/>
      <c r="BG18" s="144" t="s">
        <v>116</v>
      </c>
      <c r="BI18" s="144" t="s">
        <v>117</v>
      </c>
    </row>
    <row r="19" spans="1:62" ht="15.75" x14ac:dyDescent="0.2">
      <c r="A19" s="91">
        <v>4</v>
      </c>
      <c r="B19" s="86">
        <v>2</v>
      </c>
      <c r="D19" s="75" t="str">
        <f>VLOOKUP(A19,'Databáze A'!$A$3:$B$10,2,FALSE)</f>
        <v>Třebětice</v>
      </c>
      <c r="E19" s="76" t="s">
        <v>12</v>
      </c>
      <c r="F19" s="75" t="str">
        <f>VLOOKUP(B19,'Databáze A'!$A$3:$B$10,2,FALSE)</f>
        <v>Dlouhá Brtnice</v>
      </c>
      <c r="G19" s="99">
        <v>4</v>
      </c>
      <c r="H19" s="105" t="s">
        <v>12</v>
      </c>
      <c r="I19" s="120">
        <v>7</v>
      </c>
      <c r="K19" s="76">
        <f t="shared" si="0"/>
        <v>1</v>
      </c>
      <c r="L19" s="76" t="str">
        <f t="shared" si="1"/>
        <v>H</v>
      </c>
      <c r="M19" s="76" t="str">
        <f t="shared" si="2"/>
        <v>3</v>
      </c>
      <c r="O19" s="83">
        <f t="shared" si="3"/>
        <v>0</v>
      </c>
      <c r="P19" s="84">
        <f t="shared" si="4"/>
        <v>0</v>
      </c>
      <c r="Q19" s="84">
        <f t="shared" si="5"/>
        <v>0</v>
      </c>
      <c r="R19" s="84">
        <f t="shared" si="6"/>
        <v>0</v>
      </c>
      <c r="S19" s="93"/>
      <c r="T19" s="83">
        <f t="shared" si="7"/>
        <v>1</v>
      </c>
      <c r="U19" s="84">
        <f t="shared" si="8"/>
        <v>3</v>
      </c>
      <c r="V19" s="84">
        <f t="shared" si="9"/>
        <v>7</v>
      </c>
      <c r="W19" s="84">
        <f t="shared" si="10"/>
        <v>4</v>
      </c>
      <c r="X19" s="88"/>
      <c r="Y19" s="83">
        <f t="shared" si="11"/>
        <v>0</v>
      </c>
      <c r="Z19" s="84">
        <f t="shared" si="12"/>
        <v>0</v>
      </c>
      <c r="AA19" s="84">
        <f t="shared" si="13"/>
        <v>0</v>
      </c>
      <c r="AB19" s="84">
        <f t="shared" si="14"/>
        <v>0</v>
      </c>
      <c r="AC19" s="88"/>
      <c r="AD19" s="83">
        <f t="shared" si="15"/>
        <v>1</v>
      </c>
      <c r="AE19" s="84">
        <f t="shared" si="16"/>
        <v>0</v>
      </c>
      <c r="AF19" s="84">
        <f t="shared" si="17"/>
        <v>4</v>
      </c>
      <c r="AG19" s="84">
        <f t="shared" si="18"/>
        <v>7</v>
      </c>
      <c r="AH19" s="88"/>
      <c r="AI19" s="83">
        <f t="shared" si="19"/>
        <v>0</v>
      </c>
      <c r="AJ19" s="84">
        <f t="shared" si="20"/>
        <v>0</v>
      </c>
      <c r="AK19" s="84">
        <f t="shared" si="21"/>
        <v>0</v>
      </c>
      <c r="AL19" s="84">
        <f t="shared" si="22"/>
        <v>0</v>
      </c>
      <c r="AM19" s="88"/>
      <c r="AN19" s="83">
        <f t="shared" si="23"/>
        <v>0</v>
      </c>
      <c r="AO19" s="84">
        <f t="shared" si="24"/>
        <v>0</v>
      </c>
      <c r="AP19" s="84">
        <f t="shared" si="25"/>
        <v>0</v>
      </c>
      <c r="AQ19" s="84">
        <f t="shared" si="26"/>
        <v>0</v>
      </c>
      <c r="AR19" s="88"/>
      <c r="AS19" s="83">
        <f t="shared" si="27"/>
        <v>0</v>
      </c>
      <c r="AT19" s="84">
        <f t="shared" si="28"/>
        <v>0</v>
      </c>
      <c r="AU19" s="84">
        <f t="shared" si="29"/>
        <v>0</v>
      </c>
      <c r="AV19" s="84">
        <f t="shared" si="30"/>
        <v>0</v>
      </c>
      <c r="AW19" s="88"/>
      <c r="AX19" s="83">
        <f t="shared" si="31"/>
        <v>0</v>
      </c>
      <c r="AY19" s="84">
        <f t="shared" si="32"/>
        <v>0</v>
      </c>
      <c r="AZ19" s="84">
        <f t="shared" si="33"/>
        <v>0</v>
      </c>
      <c r="BA19" s="84">
        <f t="shared" si="34"/>
        <v>0</v>
      </c>
      <c r="BB19" s="88"/>
      <c r="BG19" s="144" t="s">
        <v>118</v>
      </c>
      <c r="BI19" s="144" t="s">
        <v>119</v>
      </c>
    </row>
    <row r="20" spans="1:62" ht="15.75" x14ac:dyDescent="0.2">
      <c r="A20" s="89">
        <v>3</v>
      </c>
      <c r="B20" s="82">
        <v>8</v>
      </c>
      <c r="D20" s="75" t="str">
        <f>VLOOKUP(A20,'Databáze A'!$A$3:$B$10,2,FALSE)</f>
        <v>Sokol Brtnice</v>
      </c>
      <c r="E20" s="76" t="s">
        <v>12</v>
      </c>
      <c r="F20" s="75" t="str">
        <f>VLOOKUP(B20,'Databáze A'!$A$3:$B$10,2,FALSE)</f>
        <v>HC Jindřichovice</v>
      </c>
      <c r="G20" s="99">
        <v>0</v>
      </c>
      <c r="H20" s="105" t="s">
        <v>12</v>
      </c>
      <c r="I20" s="120">
        <v>5</v>
      </c>
      <c r="K20" s="76">
        <f t="shared" si="0"/>
        <v>1</v>
      </c>
      <c r="L20" s="76" t="str">
        <f t="shared" si="1"/>
        <v>H</v>
      </c>
      <c r="M20" s="76" t="str">
        <f t="shared" si="2"/>
        <v>3</v>
      </c>
      <c r="O20" s="83">
        <f t="shared" si="3"/>
        <v>0</v>
      </c>
      <c r="P20" s="84">
        <f t="shared" si="4"/>
        <v>0</v>
      </c>
      <c r="Q20" s="84">
        <f t="shared" si="5"/>
        <v>0</v>
      </c>
      <c r="R20" s="84">
        <f t="shared" si="6"/>
        <v>0</v>
      </c>
      <c r="S20" s="93"/>
      <c r="T20" s="83">
        <f t="shared" si="7"/>
        <v>0</v>
      </c>
      <c r="U20" s="84">
        <f t="shared" si="8"/>
        <v>0</v>
      </c>
      <c r="V20" s="84">
        <f t="shared" si="9"/>
        <v>0</v>
      </c>
      <c r="W20" s="84">
        <f t="shared" si="10"/>
        <v>0</v>
      </c>
      <c r="X20" s="88"/>
      <c r="Y20" s="83">
        <f t="shared" si="11"/>
        <v>1</v>
      </c>
      <c r="Z20" s="84">
        <f t="shared" si="12"/>
        <v>0</v>
      </c>
      <c r="AA20" s="84">
        <f t="shared" si="13"/>
        <v>0</v>
      </c>
      <c r="AB20" s="84">
        <f t="shared" si="14"/>
        <v>5</v>
      </c>
      <c r="AC20" s="88"/>
      <c r="AD20" s="83">
        <f t="shared" si="15"/>
        <v>0</v>
      </c>
      <c r="AE20" s="84">
        <f t="shared" si="16"/>
        <v>0</v>
      </c>
      <c r="AF20" s="84">
        <f t="shared" si="17"/>
        <v>0</v>
      </c>
      <c r="AG20" s="84">
        <f t="shared" si="18"/>
        <v>0</v>
      </c>
      <c r="AH20" s="88"/>
      <c r="AI20" s="83">
        <f t="shared" si="19"/>
        <v>0</v>
      </c>
      <c r="AJ20" s="84">
        <f t="shared" si="20"/>
        <v>0</v>
      </c>
      <c r="AK20" s="84">
        <f t="shared" si="21"/>
        <v>0</v>
      </c>
      <c r="AL20" s="84">
        <f t="shared" si="22"/>
        <v>0</v>
      </c>
      <c r="AM20" s="88"/>
      <c r="AN20" s="83">
        <f t="shared" si="23"/>
        <v>0</v>
      </c>
      <c r="AO20" s="84">
        <f t="shared" si="24"/>
        <v>0</v>
      </c>
      <c r="AP20" s="84">
        <f t="shared" si="25"/>
        <v>0</v>
      </c>
      <c r="AQ20" s="84">
        <f t="shared" si="26"/>
        <v>0</v>
      </c>
      <c r="AR20" s="88"/>
      <c r="AS20" s="83">
        <f t="shared" si="27"/>
        <v>0</v>
      </c>
      <c r="AT20" s="84">
        <f t="shared" si="28"/>
        <v>0</v>
      </c>
      <c r="AU20" s="84">
        <f t="shared" si="29"/>
        <v>0</v>
      </c>
      <c r="AV20" s="84">
        <f t="shared" si="30"/>
        <v>0</v>
      </c>
      <c r="AW20" s="88"/>
      <c r="AX20" s="83">
        <f t="shared" si="31"/>
        <v>1</v>
      </c>
      <c r="AY20" s="84">
        <f t="shared" si="32"/>
        <v>3</v>
      </c>
      <c r="AZ20" s="84">
        <f t="shared" si="33"/>
        <v>5</v>
      </c>
      <c r="BA20" s="84">
        <f t="shared" si="34"/>
        <v>0</v>
      </c>
      <c r="BB20" s="88"/>
      <c r="BG20" s="145" t="s">
        <v>49</v>
      </c>
    </row>
    <row r="21" spans="1:62" ht="25.5" customHeight="1" x14ac:dyDescent="0.2">
      <c r="A21" s="92">
        <v>5</v>
      </c>
      <c r="B21" s="81">
        <v>1</v>
      </c>
      <c r="D21" s="75" t="str">
        <f>VLOOKUP(A21,'Databáze A'!$A$3:$B$10,2,FALSE)</f>
        <v>Stará Říše</v>
      </c>
      <c r="E21" s="76" t="s">
        <v>12</v>
      </c>
      <c r="F21" s="75" t="str">
        <f>VLOOKUP(B21,'Databáze A'!$A$3:$B$10,2,FALSE)</f>
        <v>Třeštice A</v>
      </c>
      <c r="G21" s="99">
        <v>6</v>
      </c>
      <c r="H21" s="105" t="s">
        <v>12</v>
      </c>
      <c r="I21" s="120">
        <v>9</v>
      </c>
      <c r="K21" s="76">
        <f t="shared" si="0"/>
        <v>1</v>
      </c>
      <c r="L21" s="76" t="str">
        <f t="shared" si="1"/>
        <v>H</v>
      </c>
      <c r="M21" s="76" t="str">
        <f t="shared" si="2"/>
        <v>3</v>
      </c>
      <c r="O21" s="83">
        <f t="shared" si="3"/>
        <v>1</v>
      </c>
      <c r="P21" s="84">
        <f t="shared" si="4"/>
        <v>3</v>
      </c>
      <c r="Q21" s="84">
        <f t="shared" si="5"/>
        <v>9</v>
      </c>
      <c r="R21" s="84">
        <f t="shared" si="6"/>
        <v>6</v>
      </c>
      <c r="S21" s="93"/>
      <c r="T21" s="83">
        <f t="shared" si="7"/>
        <v>0</v>
      </c>
      <c r="U21" s="84">
        <f t="shared" si="8"/>
        <v>0</v>
      </c>
      <c r="V21" s="84">
        <f t="shared" si="9"/>
        <v>0</v>
      </c>
      <c r="W21" s="84">
        <f t="shared" si="10"/>
        <v>0</v>
      </c>
      <c r="X21" s="88"/>
      <c r="Y21" s="83">
        <f t="shared" si="11"/>
        <v>0</v>
      </c>
      <c r="Z21" s="84">
        <f t="shared" si="12"/>
        <v>0</v>
      </c>
      <c r="AA21" s="84">
        <f t="shared" si="13"/>
        <v>0</v>
      </c>
      <c r="AB21" s="84">
        <f t="shared" si="14"/>
        <v>0</v>
      </c>
      <c r="AC21" s="88"/>
      <c r="AD21" s="83">
        <f t="shared" si="15"/>
        <v>0</v>
      </c>
      <c r="AE21" s="84">
        <f t="shared" si="16"/>
        <v>0</v>
      </c>
      <c r="AF21" s="84">
        <f t="shared" si="17"/>
        <v>0</v>
      </c>
      <c r="AG21" s="84">
        <f t="shared" si="18"/>
        <v>0</v>
      </c>
      <c r="AH21" s="88"/>
      <c r="AI21" s="83">
        <f t="shared" si="19"/>
        <v>1</v>
      </c>
      <c r="AJ21" s="84">
        <f t="shared" si="20"/>
        <v>0</v>
      </c>
      <c r="AK21" s="84">
        <f t="shared" si="21"/>
        <v>6</v>
      </c>
      <c r="AL21" s="84">
        <f t="shared" si="22"/>
        <v>9</v>
      </c>
      <c r="AM21" s="88"/>
      <c r="AN21" s="83">
        <f t="shared" si="23"/>
        <v>0</v>
      </c>
      <c r="AO21" s="84">
        <f t="shared" si="24"/>
        <v>0</v>
      </c>
      <c r="AP21" s="84">
        <f t="shared" si="25"/>
        <v>0</v>
      </c>
      <c r="AQ21" s="84">
        <f t="shared" si="26"/>
        <v>0</v>
      </c>
      <c r="AR21" s="88"/>
      <c r="AS21" s="83">
        <f t="shared" si="27"/>
        <v>0</v>
      </c>
      <c r="AT21" s="84">
        <f t="shared" si="28"/>
        <v>0</v>
      </c>
      <c r="AU21" s="84">
        <f t="shared" si="29"/>
        <v>0</v>
      </c>
      <c r="AV21" s="84">
        <f t="shared" si="30"/>
        <v>0</v>
      </c>
      <c r="AW21" s="88"/>
      <c r="AX21" s="83">
        <f t="shared" si="31"/>
        <v>0</v>
      </c>
      <c r="AY21" s="84">
        <f t="shared" si="32"/>
        <v>0</v>
      </c>
      <c r="AZ21" s="84">
        <f t="shared" si="33"/>
        <v>0</v>
      </c>
      <c r="BA21" s="84">
        <f t="shared" si="34"/>
        <v>0</v>
      </c>
      <c r="BB21" s="88"/>
      <c r="BG21" s="144" t="s">
        <v>135</v>
      </c>
      <c r="BI21" s="144" t="s">
        <v>136</v>
      </c>
    </row>
    <row r="22" spans="1:62" ht="15.75" customHeight="1" x14ac:dyDescent="0.2">
      <c r="A22" s="90">
        <v>6</v>
      </c>
      <c r="B22" s="87">
        <v>7</v>
      </c>
      <c r="D22" s="75" t="str">
        <f>VLOOKUP(A22,'Databáze A'!$A$3:$B$10,2,FALSE)</f>
        <v>Urbanov</v>
      </c>
      <c r="E22" s="76" t="s">
        <v>12</v>
      </c>
      <c r="F22" s="75" t="str">
        <f>VLOOKUP(B22,'Databáze A'!$A$3:$B$10,2,FALSE)</f>
        <v>Uvidíme</v>
      </c>
      <c r="G22" s="99">
        <v>6</v>
      </c>
      <c r="H22" s="105" t="s">
        <v>12</v>
      </c>
      <c r="I22" s="120">
        <v>2</v>
      </c>
      <c r="K22" s="76">
        <f t="shared" si="0"/>
        <v>1</v>
      </c>
      <c r="L22" s="76" t="str">
        <f t="shared" si="1"/>
        <v>D</v>
      </c>
      <c r="M22" s="76" t="str">
        <f t="shared" si="2"/>
        <v>3</v>
      </c>
      <c r="O22" s="83">
        <f t="shared" si="3"/>
        <v>0</v>
      </c>
      <c r="P22" s="84">
        <f t="shared" si="4"/>
        <v>0</v>
      </c>
      <c r="Q22" s="84">
        <f t="shared" si="5"/>
        <v>0</v>
      </c>
      <c r="R22" s="84">
        <f t="shared" si="6"/>
        <v>0</v>
      </c>
      <c r="S22" s="93"/>
      <c r="T22" s="83">
        <f t="shared" si="7"/>
        <v>0</v>
      </c>
      <c r="U22" s="84">
        <f t="shared" si="8"/>
        <v>0</v>
      </c>
      <c r="V22" s="84">
        <f t="shared" si="9"/>
        <v>0</v>
      </c>
      <c r="W22" s="84">
        <f t="shared" si="10"/>
        <v>0</v>
      </c>
      <c r="X22" s="88"/>
      <c r="Y22" s="83">
        <f t="shared" si="11"/>
        <v>0</v>
      </c>
      <c r="Z22" s="84">
        <f t="shared" si="12"/>
        <v>0</v>
      </c>
      <c r="AA22" s="84">
        <f t="shared" si="13"/>
        <v>0</v>
      </c>
      <c r="AB22" s="84">
        <f t="shared" si="14"/>
        <v>0</v>
      </c>
      <c r="AC22" s="88"/>
      <c r="AD22" s="83">
        <f t="shared" si="15"/>
        <v>0</v>
      </c>
      <c r="AE22" s="84">
        <f t="shared" si="16"/>
        <v>0</v>
      </c>
      <c r="AF22" s="84">
        <f t="shared" si="17"/>
        <v>0</v>
      </c>
      <c r="AG22" s="84">
        <f t="shared" si="18"/>
        <v>0</v>
      </c>
      <c r="AH22" s="88"/>
      <c r="AI22" s="83">
        <f t="shared" si="19"/>
        <v>0</v>
      </c>
      <c r="AJ22" s="84">
        <f t="shared" si="20"/>
        <v>0</v>
      </c>
      <c r="AK22" s="84">
        <f t="shared" si="21"/>
        <v>0</v>
      </c>
      <c r="AL22" s="84">
        <f t="shared" si="22"/>
        <v>0</v>
      </c>
      <c r="AM22" s="88"/>
      <c r="AN22" s="83">
        <f t="shared" si="23"/>
        <v>1</v>
      </c>
      <c r="AO22" s="84">
        <f t="shared" si="24"/>
        <v>3</v>
      </c>
      <c r="AP22" s="84">
        <f t="shared" si="25"/>
        <v>6</v>
      </c>
      <c r="AQ22" s="84">
        <f t="shared" si="26"/>
        <v>2</v>
      </c>
      <c r="AR22" s="88"/>
      <c r="AS22" s="83">
        <f t="shared" si="27"/>
        <v>1</v>
      </c>
      <c r="AT22" s="84">
        <f t="shared" si="28"/>
        <v>0</v>
      </c>
      <c r="AU22" s="84">
        <f t="shared" si="29"/>
        <v>2</v>
      </c>
      <c r="AV22" s="84">
        <f t="shared" si="30"/>
        <v>6</v>
      </c>
      <c r="AW22" s="88"/>
      <c r="AX22" s="83">
        <f t="shared" si="31"/>
        <v>0</v>
      </c>
      <c r="AY22" s="84">
        <f t="shared" si="32"/>
        <v>0</v>
      </c>
      <c r="AZ22" s="84">
        <f t="shared" si="33"/>
        <v>0</v>
      </c>
      <c r="BA22" s="84">
        <f t="shared" si="34"/>
        <v>0</v>
      </c>
      <c r="BB22" s="88"/>
      <c r="BG22" s="144" t="s">
        <v>92</v>
      </c>
      <c r="BI22" s="144" t="s">
        <v>93</v>
      </c>
    </row>
    <row r="23" spans="1:62" ht="15.75" customHeight="1" x14ac:dyDescent="0.2">
      <c r="A23" s="89">
        <v>3</v>
      </c>
      <c r="B23" s="91">
        <v>4</v>
      </c>
      <c r="D23" s="75" t="str">
        <f>VLOOKUP(A23,'Databáze A'!$A$3:$B$10,2,FALSE)</f>
        <v>Sokol Brtnice</v>
      </c>
      <c r="E23" s="76" t="s">
        <v>12</v>
      </c>
      <c r="F23" s="75" t="str">
        <f>VLOOKUP(B23,'Databáze A'!$A$3:$B$10,2,FALSE)</f>
        <v>Třebětice</v>
      </c>
      <c r="G23" s="99">
        <v>0</v>
      </c>
      <c r="H23" s="105" t="s">
        <v>12</v>
      </c>
      <c r="I23" s="120">
        <v>5</v>
      </c>
      <c r="K23" s="76">
        <f t="shared" si="0"/>
        <v>1</v>
      </c>
      <c r="L23" s="76" t="str">
        <f t="shared" si="1"/>
        <v>H</v>
      </c>
      <c r="M23" s="76" t="str">
        <f t="shared" si="2"/>
        <v>3</v>
      </c>
      <c r="O23" s="83">
        <f t="shared" si="3"/>
        <v>0</v>
      </c>
      <c r="P23" s="84">
        <f t="shared" si="4"/>
        <v>0</v>
      </c>
      <c r="Q23" s="84">
        <f t="shared" si="5"/>
        <v>0</v>
      </c>
      <c r="R23" s="84">
        <f t="shared" si="6"/>
        <v>0</v>
      </c>
      <c r="S23" s="93"/>
      <c r="T23" s="83">
        <f t="shared" si="7"/>
        <v>0</v>
      </c>
      <c r="U23" s="84">
        <f t="shared" si="8"/>
        <v>0</v>
      </c>
      <c r="V23" s="84">
        <f t="shared" si="9"/>
        <v>0</v>
      </c>
      <c r="W23" s="84">
        <f t="shared" si="10"/>
        <v>0</v>
      </c>
      <c r="X23" s="88"/>
      <c r="Y23" s="83">
        <f t="shared" si="11"/>
        <v>1</v>
      </c>
      <c r="Z23" s="84">
        <f t="shared" si="12"/>
        <v>0</v>
      </c>
      <c r="AA23" s="84">
        <f t="shared" si="13"/>
        <v>0</v>
      </c>
      <c r="AB23" s="84">
        <f t="shared" si="14"/>
        <v>5</v>
      </c>
      <c r="AC23" s="88"/>
      <c r="AD23" s="83">
        <f t="shared" si="15"/>
        <v>1</v>
      </c>
      <c r="AE23" s="84">
        <f t="shared" si="16"/>
        <v>3</v>
      </c>
      <c r="AF23" s="84">
        <f t="shared" si="17"/>
        <v>5</v>
      </c>
      <c r="AG23" s="84">
        <f t="shared" si="18"/>
        <v>0</v>
      </c>
      <c r="AH23" s="88"/>
      <c r="AI23" s="83">
        <f t="shared" si="19"/>
        <v>0</v>
      </c>
      <c r="AJ23" s="84">
        <f t="shared" si="20"/>
        <v>0</v>
      </c>
      <c r="AK23" s="84">
        <f t="shared" si="21"/>
        <v>0</v>
      </c>
      <c r="AL23" s="84">
        <f t="shared" si="22"/>
        <v>0</v>
      </c>
      <c r="AM23" s="88"/>
      <c r="AN23" s="83">
        <f t="shared" si="23"/>
        <v>0</v>
      </c>
      <c r="AO23" s="84">
        <f t="shared" si="24"/>
        <v>0</v>
      </c>
      <c r="AP23" s="84">
        <f t="shared" si="25"/>
        <v>0</v>
      </c>
      <c r="AQ23" s="84">
        <f t="shared" si="26"/>
        <v>0</v>
      </c>
      <c r="AR23" s="88"/>
      <c r="AS23" s="83">
        <f t="shared" si="27"/>
        <v>0</v>
      </c>
      <c r="AT23" s="84">
        <f t="shared" si="28"/>
        <v>0</v>
      </c>
      <c r="AU23" s="84">
        <f t="shared" si="29"/>
        <v>0</v>
      </c>
      <c r="AV23" s="84">
        <f t="shared" si="30"/>
        <v>0</v>
      </c>
      <c r="AW23" s="88"/>
      <c r="AX23" s="83">
        <f t="shared" si="31"/>
        <v>0</v>
      </c>
      <c r="AY23" s="84">
        <f t="shared" si="32"/>
        <v>0</v>
      </c>
      <c r="AZ23" s="84">
        <f t="shared" si="33"/>
        <v>0</v>
      </c>
      <c r="BA23" s="84">
        <f t="shared" si="34"/>
        <v>0</v>
      </c>
      <c r="BB23" s="88"/>
      <c r="BG23" s="145" t="s">
        <v>49</v>
      </c>
    </row>
    <row r="24" spans="1:62" ht="15.75" customHeight="1" x14ac:dyDescent="0.2">
      <c r="A24" s="86">
        <v>2</v>
      </c>
      <c r="B24" s="92">
        <v>5</v>
      </c>
      <c r="D24" s="75" t="str">
        <f>VLOOKUP(A24,'Databáze A'!$A$3:$B$10,2,FALSE)</f>
        <v>Dlouhá Brtnice</v>
      </c>
      <c r="E24" s="76" t="s">
        <v>12</v>
      </c>
      <c r="F24" s="75" t="str">
        <f>VLOOKUP(B24,'Databáze A'!$A$3:$B$10,2,FALSE)</f>
        <v>Stará Říše</v>
      </c>
      <c r="G24" s="99">
        <v>5</v>
      </c>
      <c r="H24" s="105" t="s">
        <v>12</v>
      </c>
      <c r="I24" s="120">
        <v>0</v>
      </c>
      <c r="K24" s="76">
        <f t="shared" si="0"/>
        <v>1</v>
      </c>
      <c r="L24" s="76" t="str">
        <f t="shared" si="1"/>
        <v>D</v>
      </c>
      <c r="M24" s="76" t="str">
        <f t="shared" si="2"/>
        <v>3</v>
      </c>
      <c r="O24" s="83">
        <f t="shared" si="3"/>
        <v>0</v>
      </c>
      <c r="P24" s="84">
        <f t="shared" si="4"/>
        <v>0</v>
      </c>
      <c r="Q24" s="84">
        <f t="shared" si="5"/>
        <v>0</v>
      </c>
      <c r="R24" s="84">
        <f t="shared" si="6"/>
        <v>0</v>
      </c>
      <c r="S24" s="93"/>
      <c r="T24" s="83">
        <f t="shared" si="7"/>
        <v>1</v>
      </c>
      <c r="U24" s="84">
        <f t="shared" si="8"/>
        <v>3</v>
      </c>
      <c r="V24" s="84">
        <f t="shared" si="9"/>
        <v>5</v>
      </c>
      <c r="W24" s="84">
        <f t="shared" si="10"/>
        <v>0</v>
      </c>
      <c r="X24" s="88"/>
      <c r="Y24" s="83">
        <f t="shared" si="11"/>
        <v>0</v>
      </c>
      <c r="Z24" s="84">
        <f t="shared" si="12"/>
        <v>0</v>
      </c>
      <c r="AA24" s="84">
        <f t="shared" si="13"/>
        <v>0</v>
      </c>
      <c r="AB24" s="84">
        <f t="shared" si="14"/>
        <v>0</v>
      </c>
      <c r="AC24" s="88"/>
      <c r="AD24" s="83">
        <f t="shared" si="15"/>
        <v>0</v>
      </c>
      <c r="AE24" s="84">
        <f t="shared" si="16"/>
        <v>0</v>
      </c>
      <c r="AF24" s="84">
        <f t="shared" si="17"/>
        <v>0</v>
      </c>
      <c r="AG24" s="84">
        <f t="shared" si="18"/>
        <v>0</v>
      </c>
      <c r="AH24" s="88"/>
      <c r="AI24" s="83">
        <f t="shared" si="19"/>
        <v>1</v>
      </c>
      <c r="AJ24" s="84">
        <f t="shared" si="20"/>
        <v>0</v>
      </c>
      <c r="AK24" s="84">
        <f t="shared" si="21"/>
        <v>0</v>
      </c>
      <c r="AL24" s="84">
        <f t="shared" si="22"/>
        <v>5</v>
      </c>
      <c r="AM24" s="88"/>
      <c r="AN24" s="83">
        <f t="shared" si="23"/>
        <v>0</v>
      </c>
      <c r="AO24" s="84">
        <f t="shared" si="24"/>
        <v>0</v>
      </c>
      <c r="AP24" s="84">
        <f t="shared" si="25"/>
        <v>0</v>
      </c>
      <c r="AQ24" s="84">
        <f t="shared" si="26"/>
        <v>0</v>
      </c>
      <c r="AR24" s="88"/>
      <c r="AS24" s="83">
        <f t="shared" si="27"/>
        <v>0</v>
      </c>
      <c r="AT24" s="84">
        <f t="shared" si="28"/>
        <v>0</v>
      </c>
      <c r="AU24" s="84">
        <f t="shared" si="29"/>
        <v>0</v>
      </c>
      <c r="AV24" s="84">
        <f t="shared" si="30"/>
        <v>0</v>
      </c>
      <c r="AW24" s="88"/>
      <c r="AX24" s="83">
        <f t="shared" si="31"/>
        <v>0</v>
      </c>
      <c r="AY24" s="84">
        <f t="shared" si="32"/>
        <v>0</v>
      </c>
      <c r="AZ24" s="84">
        <f t="shared" si="33"/>
        <v>0</v>
      </c>
      <c r="BA24" s="84">
        <f t="shared" si="34"/>
        <v>0</v>
      </c>
      <c r="BB24" s="88"/>
      <c r="BG24" s="145" t="s">
        <v>49</v>
      </c>
    </row>
    <row r="25" spans="1:62" ht="15.75" customHeight="1" x14ac:dyDescent="0.2">
      <c r="A25" s="82">
        <v>8</v>
      </c>
      <c r="B25" s="87">
        <v>7</v>
      </c>
      <c r="D25" s="75" t="str">
        <f>VLOOKUP(A25,'Databáze A'!$A$3:$B$10,2,FALSE)</f>
        <v>HC Jindřichovice</v>
      </c>
      <c r="E25" s="76" t="s">
        <v>12</v>
      </c>
      <c r="F25" s="75" t="str">
        <f>VLOOKUP(B25,'Databáze A'!$A$3:$B$10,2,FALSE)</f>
        <v>Uvidíme</v>
      </c>
      <c r="G25" s="99">
        <v>7</v>
      </c>
      <c r="H25" s="105" t="s">
        <v>12</v>
      </c>
      <c r="I25" s="120">
        <v>7</v>
      </c>
      <c r="K25" s="76">
        <f t="shared" si="0"/>
        <v>1</v>
      </c>
      <c r="L25" s="76" t="str">
        <f t="shared" si="1"/>
        <v>R</v>
      </c>
      <c r="M25" s="76" t="str">
        <f t="shared" si="2"/>
        <v>1</v>
      </c>
      <c r="O25" s="83">
        <f t="shared" si="3"/>
        <v>0</v>
      </c>
      <c r="P25" s="84">
        <f t="shared" si="4"/>
        <v>0</v>
      </c>
      <c r="Q25" s="84">
        <f t="shared" si="5"/>
        <v>0</v>
      </c>
      <c r="R25" s="84">
        <f t="shared" si="6"/>
        <v>0</v>
      </c>
      <c r="S25" s="93"/>
      <c r="T25" s="83">
        <f t="shared" si="7"/>
        <v>0</v>
      </c>
      <c r="U25" s="84">
        <f t="shared" si="8"/>
        <v>0</v>
      </c>
      <c r="V25" s="84">
        <f t="shared" si="9"/>
        <v>0</v>
      </c>
      <c r="W25" s="84">
        <f t="shared" si="10"/>
        <v>0</v>
      </c>
      <c r="X25" s="88"/>
      <c r="Y25" s="83">
        <f t="shared" si="11"/>
        <v>0</v>
      </c>
      <c r="Z25" s="84">
        <f t="shared" si="12"/>
        <v>0</v>
      </c>
      <c r="AA25" s="84">
        <f t="shared" si="13"/>
        <v>0</v>
      </c>
      <c r="AB25" s="84">
        <f t="shared" si="14"/>
        <v>0</v>
      </c>
      <c r="AC25" s="88"/>
      <c r="AD25" s="83">
        <f t="shared" si="15"/>
        <v>0</v>
      </c>
      <c r="AE25" s="84">
        <f t="shared" si="16"/>
        <v>0</v>
      </c>
      <c r="AF25" s="84">
        <f t="shared" si="17"/>
        <v>0</v>
      </c>
      <c r="AG25" s="84">
        <f t="shared" si="18"/>
        <v>0</v>
      </c>
      <c r="AH25" s="88"/>
      <c r="AI25" s="83">
        <f t="shared" si="19"/>
        <v>0</v>
      </c>
      <c r="AJ25" s="84">
        <f t="shared" si="20"/>
        <v>0</v>
      </c>
      <c r="AK25" s="84">
        <f t="shared" si="21"/>
        <v>0</v>
      </c>
      <c r="AL25" s="84">
        <f t="shared" si="22"/>
        <v>0</v>
      </c>
      <c r="AM25" s="88"/>
      <c r="AN25" s="83">
        <f t="shared" si="23"/>
        <v>0</v>
      </c>
      <c r="AO25" s="84">
        <f t="shared" si="24"/>
        <v>0</v>
      </c>
      <c r="AP25" s="84">
        <f t="shared" si="25"/>
        <v>0</v>
      </c>
      <c r="AQ25" s="84">
        <f t="shared" si="26"/>
        <v>0</v>
      </c>
      <c r="AR25" s="88"/>
      <c r="AS25" s="83">
        <f t="shared" si="27"/>
        <v>1</v>
      </c>
      <c r="AT25" s="84">
        <f t="shared" si="28"/>
        <v>1</v>
      </c>
      <c r="AU25" s="84">
        <f t="shared" si="29"/>
        <v>7</v>
      </c>
      <c r="AV25" s="84">
        <f t="shared" si="30"/>
        <v>7</v>
      </c>
      <c r="AW25" s="88"/>
      <c r="AX25" s="83">
        <f t="shared" si="31"/>
        <v>1</v>
      </c>
      <c r="AY25" s="84">
        <f t="shared" si="32"/>
        <v>1</v>
      </c>
      <c r="AZ25" s="84">
        <f t="shared" si="33"/>
        <v>7</v>
      </c>
      <c r="BA25" s="84">
        <f t="shared" si="34"/>
        <v>7</v>
      </c>
      <c r="BB25" s="88"/>
      <c r="BG25" s="144" t="s">
        <v>154</v>
      </c>
      <c r="BI25" s="144" t="s">
        <v>155</v>
      </c>
    </row>
    <row r="26" spans="1:62" ht="24" customHeight="1" x14ac:dyDescent="0.2">
      <c r="A26" s="81">
        <v>1</v>
      </c>
      <c r="B26" s="90">
        <v>6</v>
      </c>
      <c r="D26" s="75" t="str">
        <f>VLOOKUP(A26,'Databáze A'!$A$3:$B$10,2,FALSE)</f>
        <v>Třeštice A</v>
      </c>
      <c r="E26" s="76" t="s">
        <v>12</v>
      </c>
      <c r="F26" s="75" t="str">
        <f>VLOOKUP(B26,'Databáze A'!$A$3:$B$10,2,FALSE)</f>
        <v>Urbanov</v>
      </c>
      <c r="G26" s="99">
        <v>6</v>
      </c>
      <c r="H26" s="105" t="s">
        <v>12</v>
      </c>
      <c r="I26" s="120">
        <v>4</v>
      </c>
      <c r="K26" s="76">
        <f t="shared" si="0"/>
        <v>1</v>
      </c>
      <c r="L26" s="76" t="str">
        <f t="shared" si="1"/>
        <v>D</v>
      </c>
      <c r="M26" s="76" t="str">
        <f t="shared" si="2"/>
        <v>3</v>
      </c>
      <c r="O26" s="83">
        <f t="shared" si="3"/>
        <v>1</v>
      </c>
      <c r="P26" s="84">
        <f t="shared" si="4"/>
        <v>3</v>
      </c>
      <c r="Q26" s="84">
        <f t="shared" si="5"/>
        <v>6</v>
      </c>
      <c r="R26" s="84">
        <f t="shared" si="6"/>
        <v>4</v>
      </c>
      <c r="S26" s="93"/>
      <c r="T26" s="83">
        <f t="shared" si="7"/>
        <v>0</v>
      </c>
      <c r="U26" s="84">
        <f t="shared" si="8"/>
        <v>0</v>
      </c>
      <c r="V26" s="84">
        <f t="shared" si="9"/>
        <v>0</v>
      </c>
      <c r="W26" s="84">
        <f t="shared" si="10"/>
        <v>0</v>
      </c>
      <c r="X26" s="88"/>
      <c r="Y26" s="83">
        <f t="shared" si="11"/>
        <v>0</v>
      </c>
      <c r="Z26" s="84">
        <f t="shared" si="12"/>
        <v>0</v>
      </c>
      <c r="AA26" s="84">
        <f t="shared" si="13"/>
        <v>0</v>
      </c>
      <c r="AB26" s="84">
        <f t="shared" si="14"/>
        <v>0</v>
      </c>
      <c r="AC26" s="88"/>
      <c r="AD26" s="83">
        <f t="shared" si="15"/>
        <v>0</v>
      </c>
      <c r="AE26" s="84">
        <f t="shared" si="16"/>
        <v>0</v>
      </c>
      <c r="AF26" s="84">
        <f t="shared" si="17"/>
        <v>0</v>
      </c>
      <c r="AG26" s="84">
        <f t="shared" si="18"/>
        <v>0</v>
      </c>
      <c r="AH26" s="88"/>
      <c r="AI26" s="83">
        <f t="shared" si="19"/>
        <v>0</v>
      </c>
      <c r="AJ26" s="84">
        <f t="shared" si="20"/>
        <v>0</v>
      </c>
      <c r="AK26" s="84">
        <f t="shared" si="21"/>
        <v>0</v>
      </c>
      <c r="AL26" s="84">
        <f t="shared" si="22"/>
        <v>0</v>
      </c>
      <c r="AM26" s="88"/>
      <c r="AN26" s="83">
        <f t="shared" si="23"/>
        <v>1</v>
      </c>
      <c r="AO26" s="84">
        <f t="shared" si="24"/>
        <v>0</v>
      </c>
      <c r="AP26" s="84">
        <f t="shared" si="25"/>
        <v>4</v>
      </c>
      <c r="AQ26" s="84">
        <f t="shared" si="26"/>
        <v>6</v>
      </c>
      <c r="AR26" s="88"/>
      <c r="AS26" s="83">
        <f t="shared" si="27"/>
        <v>0</v>
      </c>
      <c r="AT26" s="84">
        <f t="shared" si="28"/>
        <v>0</v>
      </c>
      <c r="AU26" s="84">
        <f t="shared" si="29"/>
        <v>0</v>
      </c>
      <c r="AV26" s="84">
        <f t="shared" si="30"/>
        <v>0</v>
      </c>
      <c r="AW26" s="88"/>
      <c r="AX26" s="83">
        <f t="shared" si="31"/>
        <v>0</v>
      </c>
      <c r="AY26" s="84">
        <f t="shared" si="32"/>
        <v>0</v>
      </c>
      <c r="AZ26" s="84">
        <f t="shared" si="33"/>
        <v>0</v>
      </c>
      <c r="BA26" s="84">
        <f t="shared" si="34"/>
        <v>0</v>
      </c>
      <c r="BB26" s="88"/>
      <c r="BG26" s="144" t="s">
        <v>160</v>
      </c>
      <c r="BI26" s="144" t="s">
        <v>161</v>
      </c>
      <c r="BJ26" s="144" t="s">
        <v>162</v>
      </c>
    </row>
    <row r="27" spans="1:62" ht="15.75" customHeight="1" x14ac:dyDescent="0.2">
      <c r="A27" s="92">
        <v>5</v>
      </c>
      <c r="B27" s="89">
        <v>3</v>
      </c>
      <c r="D27" s="75" t="str">
        <f>VLOOKUP(A27,'Databáze A'!$A$3:$B$10,2,FALSE)</f>
        <v>Stará Říše</v>
      </c>
      <c r="E27" s="76" t="s">
        <v>12</v>
      </c>
      <c r="F27" s="75" t="str">
        <f>VLOOKUP(B27,'Databáze A'!$A$3:$B$10,2,FALSE)</f>
        <v>Sokol Brtnice</v>
      </c>
      <c r="G27" s="99">
        <v>5</v>
      </c>
      <c r="H27" s="105" t="s">
        <v>12</v>
      </c>
      <c r="I27" s="120">
        <v>0</v>
      </c>
      <c r="K27" s="76">
        <f t="shared" si="0"/>
        <v>1</v>
      </c>
      <c r="L27" s="76" t="str">
        <f t="shared" si="1"/>
        <v>D</v>
      </c>
      <c r="M27" s="76" t="str">
        <f t="shared" si="2"/>
        <v>3</v>
      </c>
      <c r="O27" s="83">
        <f t="shared" si="3"/>
        <v>0</v>
      </c>
      <c r="P27" s="84">
        <f t="shared" si="4"/>
        <v>0</v>
      </c>
      <c r="Q27" s="84">
        <f t="shared" si="5"/>
        <v>0</v>
      </c>
      <c r="R27" s="84">
        <f t="shared" si="6"/>
        <v>0</v>
      </c>
      <c r="S27" s="93"/>
      <c r="T27" s="83">
        <f t="shared" si="7"/>
        <v>0</v>
      </c>
      <c r="U27" s="84">
        <f t="shared" si="8"/>
        <v>0</v>
      </c>
      <c r="V27" s="84">
        <f t="shared" si="9"/>
        <v>0</v>
      </c>
      <c r="W27" s="84">
        <f t="shared" si="10"/>
        <v>0</v>
      </c>
      <c r="X27" s="88"/>
      <c r="Y27" s="83">
        <f t="shared" si="11"/>
        <v>1</v>
      </c>
      <c r="Z27" s="84">
        <f t="shared" si="12"/>
        <v>0</v>
      </c>
      <c r="AA27" s="84">
        <f t="shared" si="13"/>
        <v>0</v>
      </c>
      <c r="AB27" s="84">
        <f t="shared" si="14"/>
        <v>5</v>
      </c>
      <c r="AC27" s="88"/>
      <c r="AD27" s="83">
        <f t="shared" si="15"/>
        <v>0</v>
      </c>
      <c r="AE27" s="84">
        <f t="shared" si="16"/>
        <v>0</v>
      </c>
      <c r="AF27" s="84">
        <f t="shared" si="17"/>
        <v>0</v>
      </c>
      <c r="AG27" s="84">
        <f t="shared" si="18"/>
        <v>0</v>
      </c>
      <c r="AH27" s="88"/>
      <c r="AI27" s="83">
        <f t="shared" si="19"/>
        <v>1</v>
      </c>
      <c r="AJ27" s="84">
        <f t="shared" si="20"/>
        <v>3</v>
      </c>
      <c r="AK27" s="84">
        <f t="shared" si="21"/>
        <v>5</v>
      </c>
      <c r="AL27" s="84">
        <f t="shared" si="22"/>
        <v>0</v>
      </c>
      <c r="AM27" s="88"/>
      <c r="AN27" s="83">
        <f t="shared" si="23"/>
        <v>0</v>
      </c>
      <c r="AO27" s="84">
        <f t="shared" si="24"/>
        <v>0</v>
      </c>
      <c r="AP27" s="84">
        <f t="shared" si="25"/>
        <v>0</v>
      </c>
      <c r="AQ27" s="84">
        <f t="shared" si="26"/>
        <v>0</v>
      </c>
      <c r="AR27" s="88"/>
      <c r="AS27" s="83">
        <f t="shared" si="27"/>
        <v>0</v>
      </c>
      <c r="AT27" s="84">
        <f t="shared" si="28"/>
        <v>0</v>
      </c>
      <c r="AU27" s="84">
        <f t="shared" si="29"/>
        <v>0</v>
      </c>
      <c r="AV27" s="84">
        <f t="shared" si="30"/>
        <v>0</v>
      </c>
      <c r="AW27" s="88"/>
      <c r="AX27" s="83">
        <f t="shared" si="31"/>
        <v>0</v>
      </c>
      <c r="AY27" s="84">
        <f t="shared" si="32"/>
        <v>0</v>
      </c>
      <c r="AZ27" s="84">
        <f t="shared" si="33"/>
        <v>0</v>
      </c>
      <c r="BA27" s="84">
        <f t="shared" si="34"/>
        <v>0</v>
      </c>
      <c r="BB27" s="88"/>
      <c r="BG27" s="145" t="s">
        <v>49</v>
      </c>
    </row>
    <row r="28" spans="1:62" ht="15.75" customHeight="1" x14ac:dyDescent="0.2">
      <c r="A28" s="91">
        <v>4</v>
      </c>
      <c r="B28" s="82">
        <v>8</v>
      </c>
      <c r="D28" s="75" t="str">
        <f>VLOOKUP(A28,'Databáze A'!$A$3:$B$10,2,FALSE)</f>
        <v>Třebětice</v>
      </c>
      <c r="E28" s="76" t="s">
        <v>12</v>
      </c>
      <c r="F28" s="75" t="str">
        <f>VLOOKUP(B28,'Databáze A'!$A$3:$B$10,2,FALSE)</f>
        <v>HC Jindřichovice</v>
      </c>
      <c r="G28" s="99">
        <v>9</v>
      </c>
      <c r="H28" s="105" t="s">
        <v>12</v>
      </c>
      <c r="I28" s="120">
        <v>4</v>
      </c>
      <c r="K28" s="76">
        <f t="shared" si="0"/>
        <v>1</v>
      </c>
      <c r="L28" s="76" t="str">
        <f t="shared" si="1"/>
        <v>D</v>
      </c>
      <c r="M28" s="76" t="str">
        <f t="shared" si="2"/>
        <v>3</v>
      </c>
      <c r="O28" s="83">
        <f t="shared" si="3"/>
        <v>0</v>
      </c>
      <c r="P28" s="84">
        <f t="shared" si="4"/>
        <v>0</v>
      </c>
      <c r="Q28" s="84">
        <f t="shared" si="5"/>
        <v>0</v>
      </c>
      <c r="R28" s="84">
        <f t="shared" si="6"/>
        <v>0</v>
      </c>
      <c r="S28" s="93"/>
      <c r="T28" s="83">
        <f t="shared" si="7"/>
        <v>0</v>
      </c>
      <c r="U28" s="84">
        <f t="shared" si="8"/>
        <v>0</v>
      </c>
      <c r="V28" s="84">
        <f t="shared" si="9"/>
        <v>0</v>
      </c>
      <c r="W28" s="84">
        <f t="shared" si="10"/>
        <v>0</v>
      </c>
      <c r="X28" s="88"/>
      <c r="Y28" s="83">
        <f t="shared" si="11"/>
        <v>0</v>
      </c>
      <c r="Z28" s="84">
        <f t="shared" si="12"/>
        <v>0</v>
      </c>
      <c r="AA28" s="84">
        <f t="shared" si="13"/>
        <v>0</v>
      </c>
      <c r="AB28" s="84">
        <f t="shared" si="14"/>
        <v>0</v>
      </c>
      <c r="AC28" s="88"/>
      <c r="AD28" s="83">
        <f t="shared" si="15"/>
        <v>1</v>
      </c>
      <c r="AE28" s="84">
        <f t="shared" si="16"/>
        <v>3</v>
      </c>
      <c r="AF28" s="84">
        <f t="shared" si="17"/>
        <v>9</v>
      </c>
      <c r="AG28" s="84">
        <f t="shared" si="18"/>
        <v>4</v>
      </c>
      <c r="AH28" s="88"/>
      <c r="AI28" s="83">
        <f t="shared" si="19"/>
        <v>0</v>
      </c>
      <c r="AJ28" s="84">
        <f t="shared" si="20"/>
        <v>0</v>
      </c>
      <c r="AK28" s="84">
        <f t="shared" si="21"/>
        <v>0</v>
      </c>
      <c r="AL28" s="84">
        <f t="shared" si="22"/>
        <v>0</v>
      </c>
      <c r="AM28" s="88"/>
      <c r="AN28" s="83">
        <f t="shared" si="23"/>
        <v>0</v>
      </c>
      <c r="AO28" s="84">
        <f t="shared" si="24"/>
        <v>0</v>
      </c>
      <c r="AP28" s="84">
        <f t="shared" si="25"/>
        <v>0</v>
      </c>
      <c r="AQ28" s="84">
        <f t="shared" si="26"/>
        <v>0</v>
      </c>
      <c r="AR28" s="88"/>
      <c r="AS28" s="83">
        <f t="shared" si="27"/>
        <v>0</v>
      </c>
      <c r="AT28" s="84">
        <f t="shared" si="28"/>
        <v>0</v>
      </c>
      <c r="AU28" s="84">
        <f t="shared" si="29"/>
        <v>0</v>
      </c>
      <c r="AV28" s="84">
        <f t="shared" si="30"/>
        <v>0</v>
      </c>
      <c r="AW28" s="88"/>
      <c r="AX28" s="83">
        <f t="shared" si="31"/>
        <v>1</v>
      </c>
      <c r="AY28" s="84">
        <f t="shared" si="32"/>
        <v>0</v>
      </c>
      <c r="AZ28" s="84">
        <f t="shared" si="33"/>
        <v>4</v>
      </c>
      <c r="BA28" s="84">
        <f t="shared" si="34"/>
        <v>9</v>
      </c>
      <c r="BB28" s="88"/>
      <c r="BG28" s="144" t="s">
        <v>175</v>
      </c>
      <c r="BI28" s="144" t="s">
        <v>176</v>
      </c>
    </row>
    <row r="29" spans="1:62" ht="15.75" customHeight="1" x14ac:dyDescent="0.2">
      <c r="A29" s="90">
        <v>6</v>
      </c>
      <c r="B29" s="86">
        <v>2</v>
      </c>
      <c r="D29" s="75" t="str">
        <f>VLOOKUP(A29,'Databáze A'!$A$3:$B$10,2,FALSE)</f>
        <v>Urbanov</v>
      </c>
      <c r="E29" s="76" t="s">
        <v>12</v>
      </c>
      <c r="F29" s="75" t="str">
        <f>VLOOKUP(B29,'Databáze A'!$A$3:$B$10,2,FALSE)</f>
        <v>Dlouhá Brtnice</v>
      </c>
      <c r="G29" s="99">
        <v>3</v>
      </c>
      <c r="H29" s="105" t="s">
        <v>12</v>
      </c>
      <c r="I29" s="120">
        <v>9</v>
      </c>
      <c r="K29" s="76">
        <f t="shared" si="0"/>
        <v>1</v>
      </c>
      <c r="L29" s="76" t="str">
        <f t="shared" si="1"/>
        <v>H</v>
      </c>
      <c r="M29" s="76" t="str">
        <f t="shared" si="2"/>
        <v>3</v>
      </c>
      <c r="O29" s="83">
        <f t="shared" si="3"/>
        <v>0</v>
      </c>
      <c r="P29" s="84">
        <f t="shared" si="4"/>
        <v>0</v>
      </c>
      <c r="Q29" s="84">
        <f t="shared" si="5"/>
        <v>0</v>
      </c>
      <c r="R29" s="84">
        <f t="shared" si="6"/>
        <v>0</v>
      </c>
      <c r="S29" s="93"/>
      <c r="T29" s="83">
        <f t="shared" si="7"/>
        <v>1</v>
      </c>
      <c r="U29" s="84">
        <f t="shared" si="8"/>
        <v>3</v>
      </c>
      <c r="V29" s="84">
        <f t="shared" si="9"/>
        <v>9</v>
      </c>
      <c r="W29" s="84">
        <f t="shared" si="10"/>
        <v>3</v>
      </c>
      <c r="X29" s="88"/>
      <c r="Y29" s="83">
        <f t="shared" si="11"/>
        <v>0</v>
      </c>
      <c r="Z29" s="84">
        <f t="shared" si="12"/>
        <v>0</v>
      </c>
      <c r="AA29" s="84">
        <f t="shared" si="13"/>
        <v>0</v>
      </c>
      <c r="AB29" s="84">
        <f t="shared" si="14"/>
        <v>0</v>
      </c>
      <c r="AC29" s="88"/>
      <c r="AD29" s="83">
        <f t="shared" si="15"/>
        <v>0</v>
      </c>
      <c r="AE29" s="84">
        <f t="shared" si="16"/>
        <v>0</v>
      </c>
      <c r="AF29" s="84">
        <f t="shared" si="17"/>
        <v>0</v>
      </c>
      <c r="AG29" s="84">
        <f t="shared" si="18"/>
        <v>0</v>
      </c>
      <c r="AH29" s="88"/>
      <c r="AI29" s="83">
        <f t="shared" si="19"/>
        <v>0</v>
      </c>
      <c r="AJ29" s="84">
        <f t="shared" si="20"/>
        <v>0</v>
      </c>
      <c r="AK29" s="84">
        <f t="shared" si="21"/>
        <v>0</v>
      </c>
      <c r="AL29" s="84">
        <f t="shared" si="22"/>
        <v>0</v>
      </c>
      <c r="AM29" s="88"/>
      <c r="AN29" s="83">
        <f t="shared" si="23"/>
        <v>1</v>
      </c>
      <c r="AO29" s="84">
        <f t="shared" si="24"/>
        <v>0</v>
      </c>
      <c r="AP29" s="84">
        <f t="shared" si="25"/>
        <v>3</v>
      </c>
      <c r="AQ29" s="84">
        <f t="shared" si="26"/>
        <v>9</v>
      </c>
      <c r="AR29" s="88"/>
      <c r="AS29" s="83">
        <f t="shared" si="27"/>
        <v>0</v>
      </c>
      <c r="AT29" s="84">
        <f t="shared" si="28"/>
        <v>0</v>
      </c>
      <c r="AU29" s="84">
        <f t="shared" si="29"/>
        <v>0</v>
      </c>
      <c r="AV29" s="84">
        <f t="shared" si="30"/>
        <v>0</v>
      </c>
      <c r="AW29" s="88"/>
      <c r="AX29" s="83">
        <f t="shared" si="31"/>
        <v>0</v>
      </c>
      <c r="AY29" s="84">
        <f t="shared" si="32"/>
        <v>0</v>
      </c>
      <c r="AZ29" s="84">
        <f t="shared" si="33"/>
        <v>0</v>
      </c>
      <c r="BA29" s="84">
        <f t="shared" si="34"/>
        <v>0</v>
      </c>
      <c r="BB29" s="88"/>
      <c r="BG29" s="144" t="s">
        <v>177</v>
      </c>
      <c r="BI29" s="144" t="s">
        <v>178</v>
      </c>
    </row>
    <row r="30" spans="1:62" ht="24.75" customHeight="1" x14ac:dyDescent="0.2">
      <c r="A30" s="87">
        <v>7</v>
      </c>
      <c r="B30" s="81">
        <v>1</v>
      </c>
      <c r="D30" s="75" t="str">
        <f>VLOOKUP(A30,'Databáze A'!$A$3:$B$10,2,FALSE)</f>
        <v>Uvidíme</v>
      </c>
      <c r="E30" s="76" t="s">
        <v>12</v>
      </c>
      <c r="F30" s="75" t="str">
        <f>VLOOKUP(B30,'Databáze A'!$A$3:$B$10,2,FALSE)</f>
        <v>Třeštice A</v>
      </c>
      <c r="G30" s="99">
        <v>1</v>
      </c>
      <c r="H30" s="105" t="s">
        <v>12</v>
      </c>
      <c r="I30" s="120">
        <v>15</v>
      </c>
      <c r="K30" s="76">
        <f t="shared" si="0"/>
        <v>1</v>
      </c>
      <c r="L30" s="76" t="str">
        <f t="shared" si="1"/>
        <v>H</v>
      </c>
      <c r="M30" s="76" t="str">
        <f t="shared" si="2"/>
        <v>3</v>
      </c>
      <c r="O30" s="83">
        <f t="shared" si="3"/>
        <v>1</v>
      </c>
      <c r="P30" s="84">
        <f t="shared" si="4"/>
        <v>3</v>
      </c>
      <c r="Q30" s="84">
        <f t="shared" si="5"/>
        <v>15</v>
      </c>
      <c r="R30" s="84">
        <f t="shared" si="6"/>
        <v>1</v>
      </c>
      <c r="S30" s="93"/>
      <c r="T30" s="83">
        <f t="shared" si="7"/>
        <v>0</v>
      </c>
      <c r="U30" s="84">
        <f t="shared" si="8"/>
        <v>0</v>
      </c>
      <c r="V30" s="84">
        <f t="shared" si="9"/>
        <v>0</v>
      </c>
      <c r="W30" s="84">
        <f t="shared" si="10"/>
        <v>0</v>
      </c>
      <c r="X30" s="88"/>
      <c r="Y30" s="83">
        <f t="shared" si="11"/>
        <v>0</v>
      </c>
      <c r="Z30" s="84">
        <f t="shared" si="12"/>
        <v>0</v>
      </c>
      <c r="AA30" s="84">
        <f t="shared" si="13"/>
        <v>0</v>
      </c>
      <c r="AB30" s="84">
        <f t="shared" si="14"/>
        <v>0</v>
      </c>
      <c r="AC30" s="88"/>
      <c r="AD30" s="83">
        <f t="shared" si="15"/>
        <v>0</v>
      </c>
      <c r="AE30" s="84">
        <f t="shared" si="16"/>
        <v>0</v>
      </c>
      <c r="AF30" s="84">
        <f t="shared" si="17"/>
        <v>0</v>
      </c>
      <c r="AG30" s="84">
        <f t="shared" si="18"/>
        <v>0</v>
      </c>
      <c r="AH30" s="88"/>
      <c r="AI30" s="83">
        <f t="shared" si="19"/>
        <v>0</v>
      </c>
      <c r="AJ30" s="84">
        <f t="shared" si="20"/>
        <v>0</v>
      </c>
      <c r="AK30" s="84">
        <f t="shared" si="21"/>
        <v>0</v>
      </c>
      <c r="AL30" s="84">
        <f t="shared" si="22"/>
        <v>0</v>
      </c>
      <c r="AM30" s="88"/>
      <c r="AN30" s="83">
        <f t="shared" si="23"/>
        <v>0</v>
      </c>
      <c r="AO30" s="84">
        <f t="shared" si="24"/>
        <v>0</v>
      </c>
      <c r="AP30" s="84">
        <f t="shared" si="25"/>
        <v>0</v>
      </c>
      <c r="AQ30" s="84">
        <f t="shared" si="26"/>
        <v>0</v>
      </c>
      <c r="AR30" s="88"/>
      <c r="AS30" s="83">
        <f t="shared" si="27"/>
        <v>1</v>
      </c>
      <c r="AT30" s="84">
        <f t="shared" si="28"/>
        <v>0</v>
      </c>
      <c r="AU30" s="84">
        <f t="shared" si="29"/>
        <v>1</v>
      </c>
      <c r="AV30" s="84">
        <f t="shared" si="30"/>
        <v>15</v>
      </c>
      <c r="AW30" s="88"/>
      <c r="AX30" s="83">
        <f t="shared" si="31"/>
        <v>0</v>
      </c>
      <c r="AY30" s="84">
        <f t="shared" si="32"/>
        <v>0</v>
      </c>
      <c r="AZ30" s="84">
        <f t="shared" si="33"/>
        <v>0</v>
      </c>
      <c r="BA30" s="84">
        <f t="shared" si="34"/>
        <v>0</v>
      </c>
      <c r="BB30" s="88"/>
      <c r="BG30" s="144" t="s">
        <v>183</v>
      </c>
      <c r="BI30" s="144" t="s">
        <v>184</v>
      </c>
    </row>
    <row r="31" spans="1:62" ht="15.75" customHeight="1" x14ac:dyDescent="0.2">
      <c r="E31" s="76"/>
      <c r="I31" s="77"/>
      <c r="K31" s="76"/>
      <c r="L31" s="76"/>
      <c r="O31" s="94"/>
      <c r="P31" s="84"/>
      <c r="Q31" s="76"/>
      <c r="R31" s="76"/>
      <c r="S31" s="93"/>
      <c r="T31" s="95"/>
      <c r="X31" s="88"/>
      <c r="Y31" s="95"/>
      <c r="AC31" s="88"/>
      <c r="AD31" s="95"/>
      <c r="AH31" s="88"/>
      <c r="AI31" s="95"/>
      <c r="AM31" s="88"/>
      <c r="AN31" s="95"/>
      <c r="AR31" s="88"/>
      <c r="AS31" s="95"/>
      <c r="AW31" s="88"/>
      <c r="AX31" s="95"/>
      <c r="BB31" s="88"/>
    </row>
    <row r="32" spans="1:62" ht="15.75" customHeight="1" x14ac:dyDescent="0.2">
      <c r="E32" s="76"/>
      <c r="I32" s="77"/>
      <c r="K32" s="76"/>
      <c r="L32" s="76"/>
      <c r="O32" s="96">
        <f t="shared" ref="O32:R32" si="35">SUM(O3:O31)</f>
        <v>7</v>
      </c>
      <c r="P32" s="97">
        <f t="shared" si="35"/>
        <v>18</v>
      </c>
      <c r="Q32" s="97">
        <f t="shared" si="35"/>
        <v>64</v>
      </c>
      <c r="R32" s="97">
        <f t="shared" si="35"/>
        <v>24</v>
      </c>
      <c r="S32" s="98">
        <f>Q32-R32</f>
        <v>40</v>
      </c>
      <c r="T32" s="96">
        <f t="shared" ref="T32:W32" si="36">SUM(T3:T31)</f>
        <v>7</v>
      </c>
      <c r="U32" s="97">
        <f t="shared" si="36"/>
        <v>21</v>
      </c>
      <c r="V32" s="97">
        <f t="shared" si="36"/>
        <v>72</v>
      </c>
      <c r="W32" s="97">
        <f t="shared" si="36"/>
        <v>16</v>
      </c>
      <c r="X32" s="98">
        <f>V32-W32</f>
        <v>56</v>
      </c>
      <c r="Y32" s="96">
        <f t="shared" ref="Y32:AB32" si="37">SUM(Y3:Y31)</f>
        <v>7</v>
      </c>
      <c r="Z32" s="97">
        <f t="shared" si="37"/>
        <v>0</v>
      </c>
      <c r="AA32" s="97">
        <f t="shared" si="37"/>
        <v>0</v>
      </c>
      <c r="AB32" s="97">
        <f t="shared" si="37"/>
        <v>35</v>
      </c>
      <c r="AC32" s="98">
        <f>AA32-AB32</f>
        <v>-35</v>
      </c>
      <c r="AD32" s="96">
        <f t="shared" ref="AD32:AG32" si="38">SUM(AD3:AD31)</f>
        <v>7</v>
      </c>
      <c r="AE32" s="97">
        <f t="shared" si="38"/>
        <v>9</v>
      </c>
      <c r="AF32" s="97">
        <f t="shared" si="38"/>
        <v>46</v>
      </c>
      <c r="AG32" s="97">
        <f t="shared" si="38"/>
        <v>42</v>
      </c>
      <c r="AH32" s="98">
        <f>AF32-AG32</f>
        <v>4</v>
      </c>
      <c r="AI32" s="96">
        <f t="shared" ref="AI32:AL32" si="39">SUM(AI3:AI31)</f>
        <v>7</v>
      </c>
      <c r="AJ32" s="97">
        <f t="shared" si="39"/>
        <v>12</v>
      </c>
      <c r="AK32" s="97">
        <f t="shared" si="39"/>
        <v>39</v>
      </c>
      <c r="AL32" s="97">
        <f t="shared" si="39"/>
        <v>32</v>
      </c>
      <c r="AM32" s="98">
        <f>AK32-AL32</f>
        <v>7</v>
      </c>
      <c r="AN32" s="96">
        <f t="shared" ref="AN32:AQ32" si="40">SUM(AN3:AN31)</f>
        <v>7</v>
      </c>
      <c r="AO32" s="97">
        <f t="shared" si="40"/>
        <v>15</v>
      </c>
      <c r="AP32" s="97">
        <f t="shared" si="40"/>
        <v>42</v>
      </c>
      <c r="AQ32" s="97">
        <f t="shared" si="40"/>
        <v>29</v>
      </c>
      <c r="AR32" s="98">
        <f>AP32-AQ32</f>
        <v>13</v>
      </c>
      <c r="AS32" s="96">
        <f t="shared" ref="AS32:AV32" si="41">SUM(AS3:AS31)</f>
        <v>7</v>
      </c>
      <c r="AT32" s="97">
        <f t="shared" si="41"/>
        <v>4</v>
      </c>
      <c r="AU32" s="97">
        <f t="shared" si="41"/>
        <v>28</v>
      </c>
      <c r="AV32" s="97">
        <f t="shared" si="41"/>
        <v>77</v>
      </c>
      <c r="AW32" s="98">
        <f>AU32-AV32</f>
        <v>-49</v>
      </c>
      <c r="AX32" s="96">
        <f t="shared" ref="AX32:BA32" si="42">SUM(AX3:AX31)</f>
        <v>7</v>
      </c>
      <c r="AY32" s="97">
        <f t="shared" si="42"/>
        <v>4</v>
      </c>
      <c r="AZ32" s="97">
        <f t="shared" si="42"/>
        <v>24</v>
      </c>
      <c r="BA32" s="97">
        <f t="shared" si="42"/>
        <v>60</v>
      </c>
      <c r="BB32" s="98">
        <f>AZ32-BA32</f>
        <v>-36</v>
      </c>
    </row>
    <row r="33" spans="1:58" ht="15.75" customHeight="1" x14ac:dyDescent="0.2">
      <c r="E33" s="76"/>
      <c r="I33" s="77"/>
      <c r="K33" s="76"/>
      <c r="L33" s="76"/>
      <c r="O33" s="76"/>
      <c r="P33" s="76"/>
      <c r="Q33" s="76"/>
      <c r="R33" s="76"/>
      <c r="S33" s="72"/>
    </row>
    <row r="34" spans="1:58" ht="15.75" customHeight="1" x14ac:dyDescent="0.2">
      <c r="A34" s="99"/>
      <c r="B34" s="99"/>
      <c r="C34" s="100"/>
      <c r="D34" s="101" t="s">
        <v>13</v>
      </c>
      <c r="E34" s="102"/>
      <c r="F34" s="101"/>
      <c r="G34" s="101"/>
      <c r="H34" s="101"/>
      <c r="I34" s="103"/>
      <c r="J34" s="101"/>
      <c r="K34" s="102"/>
      <c r="L34" s="104"/>
      <c r="M34" s="99"/>
      <c r="N34" s="99"/>
      <c r="O34" s="72"/>
      <c r="P34" s="105"/>
      <c r="Q34" s="106"/>
      <c r="R34" s="105"/>
      <c r="S34" s="105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</row>
    <row r="35" spans="1:58" ht="15.75" customHeight="1" x14ac:dyDescent="0.2">
      <c r="C35" s="95"/>
      <c r="E35" s="76"/>
      <c r="I35" s="77"/>
      <c r="K35" s="76"/>
      <c r="L35" s="107"/>
      <c r="O35" s="72"/>
      <c r="P35" s="72"/>
      <c r="Q35" s="106"/>
      <c r="R35" s="76"/>
      <c r="S35" s="72"/>
    </row>
    <row r="36" spans="1:58" ht="15.75" customHeight="1" x14ac:dyDescent="0.2">
      <c r="C36" s="108">
        <v>1</v>
      </c>
      <c r="D36" s="75" t="str">
        <f>VLOOKUP(BD36,'Databáze A'!$I$3:$O$10,2,FALSE)</f>
        <v>Dlouhá Brtnice</v>
      </c>
      <c r="E36" s="84">
        <f>VLOOKUP(BD36,'Databáze A'!$I$3:$O$10,4,FALSE)</f>
        <v>7</v>
      </c>
      <c r="F36" s="76"/>
      <c r="G36" s="109">
        <f>VLOOKUP(BD36,'Databáze A'!$I$3:$O$10,6,FALSE)</f>
        <v>72</v>
      </c>
      <c r="H36" s="76" t="s">
        <v>12</v>
      </c>
      <c r="I36" s="110">
        <f>VLOOKUP(BD36,'Databáze A'!$I$3:$O$10,7,FALSE)</f>
        <v>16</v>
      </c>
      <c r="K36" s="76"/>
      <c r="L36" s="111">
        <f>VLOOKUP(BD36,'Databáze A'!$I$3:$O$10,5,FALSE)</f>
        <v>21</v>
      </c>
      <c r="O36" s="72"/>
      <c r="P36" s="72"/>
      <c r="Q36" s="106"/>
      <c r="R36" s="76"/>
      <c r="S36" s="72"/>
      <c r="BD36" s="75">
        <f>LARGE('Databáze A'!$I$3:$I$10,1)</f>
        <v>2106322</v>
      </c>
    </row>
    <row r="37" spans="1:58" ht="15.75" customHeight="1" x14ac:dyDescent="0.2">
      <c r="C37" s="108">
        <v>2</v>
      </c>
      <c r="D37" s="75" t="str">
        <f>VLOOKUP(BD37,'Databáze A'!$I$3:$O$10,2,FALSE)</f>
        <v>Třeštice A</v>
      </c>
      <c r="E37" s="84">
        <f>VLOOKUP(BD37,'Databáze A'!$I$3:$O$10,4,FALSE)</f>
        <v>7</v>
      </c>
      <c r="F37" s="76"/>
      <c r="G37" s="109">
        <f>VLOOKUP(BD37,'Databáze A'!$I$3:$O$10,6,FALSE)</f>
        <v>64</v>
      </c>
      <c r="H37" s="76" t="s">
        <v>12</v>
      </c>
      <c r="I37" s="110">
        <f>VLOOKUP(BD37,'Databáze A'!$I$3:$O$10,7,FALSE)</f>
        <v>24</v>
      </c>
      <c r="K37" s="76"/>
      <c r="L37" s="111">
        <f>VLOOKUP(BD37,'Databáze A'!$I$3:$O$10,5,FALSE)</f>
        <v>18</v>
      </c>
      <c r="O37" s="72"/>
      <c r="P37" s="72"/>
      <c r="Q37" s="106"/>
      <c r="R37" s="76"/>
      <c r="S37" s="72"/>
      <c r="BD37" s="75">
        <f>LARGE('Databáze A'!$I$3:$I$10,2)</f>
        <v>1804641</v>
      </c>
    </row>
    <row r="38" spans="1:58" ht="15.75" customHeight="1" x14ac:dyDescent="0.2">
      <c r="C38" s="108">
        <v>3</v>
      </c>
      <c r="D38" s="75" t="str">
        <f>VLOOKUP(BD38,'Databáze A'!$I$3:$O$10,2,FALSE)</f>
        <v>Urbanov</v>
      </c>
      <c r="E38" s="84">
        <f>VLOOKUP(BD38,'Databáze A'!$I$3:$O$10,4,FALSE)</f>
        <v>7</v>
      </c>
      <c r="F38" s="76"/>
      <c r="G38" s="109">
        <f>VLOOKUP(BD38,'Databáze A'!$I$3:$O$10,6,FALSE)</f>
        <v>42</v>
      </c>
      <c r="H38" s="76" t="s">
        <v>12</v>
      </c>
      <c r="I38" s="110">
        <f>VLOOKUP(BD38,'Databáze A'!$I$3:$O$10,7,FALSE)</f>
        <v>29</v>
      </c>
      <c r="K38" s="76"/>
      <c r="L38" s="111">
        <f>VLOOKUP(BD38,'Databáze A'!$I$3:$O$10,5,FALSE)</f>
        <v>15</v>
      </c>
      <c r="O38" s="72"/>
      <c r="P38" s="72"/>
      <c r="Q38" s="106"/>
      <c r="R38" s="76"/>
      <c r="S38" s="72"/>
      <c r="BD38" s="75">
        <f>LARGE('Databáze A'!$I$3:$I$10,3)</f>
        <v>1501726</v>
      </c>
    </row>
    <row r="39" spans="1:58" ht="15.75" customHeight="1" x14ac:dyDescent="0.2">
      <c r="C39" s="108">
        <v>4</v>
      </c>
      <c r="D39" s="75" t="str">
        <f>VLOOKUP(BD39,'Databáze A'!$I$3:$O$10,2,FALSE)</f>
        <v>Stará Říše</v>
      </c>
      <c r="E39" s="84">
        <f>VLOOKUP(BD39,'Databáze A'!$I$3:$O$10,4,FALSE)</f>
        <v>7</v>
      </c>
      <c r="F39" s="76"/>
      <c r="G39" s="109">
        <f>VLOOKUP(BD39,'Databáze A'!$I$3:$O$10,6,FALSE)</f>
        <v>39</v>
      </c>
      <c r="H39" s="76" t="s">
        <v>12</v>
      </c>
      <c r="I39" s="110">
        <f>VLOOKUP(BD39,'Databáze A'!$I$3:$O$10,7,FALSE)</f>
        <v>32</v>
      </c>
      <c r="K39" s="76"/>
      <c r="L39" s="111">
        <f>VLOOKUP(BD39,'Databáze A'!$I$3:$O$10,5,FALSE)</f>
        <v>12</v>
      </c>
      <c r="O39" s="76"/>
      <c r="P39" s="76"/>
      <c r="Q39" s="76"/>
      <c r="R39" s="76"/>
      <c r="S39" s="72"/>
      <c r="BD39" s="75">
        <f>LARGE('Databáze A'!$I$3:$I$10,4)</f>
        <v>1201095</v>
      </c>
    </row>
    <row r="40" spans="1:58" ht="15.75" customHeight="1" x14ac:dyDescent="0.2">
      <c r="C40" s="108">
        <v>5</v>
      </c>
      <c r="D40" s="75" t="str">
        <f>VLOOKUP(BD40,'Databáze A'!$I$3:$O$10,2,FALSE)</f>
        <v>Třebětice</v>
      </c>
      <c r="E40" s="84">
        <f>VLOOKUP(BD40,'Databáze A'!$I$3:$O$10,4,FALSE)</f>
        <v>7</v>
      </c>
      <c r="F40" s="76"/>
      <c r="G40" s="109">
        <f>VLOOKUP(BD40,'Databáze A'!$I$3:$O$10,6,FALSE)</f>
        <v>46</v>
      </c>
      <c r="H40" s="76" t="s">
        <v>12</v>
      </c>
      <c r="I40" s="110">
        <f>VLOOKUP(BD40,'Databáze A'!$I$3:$O$10,7,FALSE)</f>
        <v>42</v>
      </c>
      <c r="K40" s="76"/>
      <c r="L40" s="111">
        <f>VLOOKUP(BD40,'Databáze A'!$I$3:$O$10,5,FALSE)</f>
        <v>9</v>
      </c>
      <c r="O40" s="76"/>
      <c r="P40" s="76"/>
      <c r="Q40" s="76"/>
      <c r="R40" s="76"/>
      <c r="S40" s="72"/>
      <c r="BD40" s="75">
        <f>LARGE('Databáze A'!$I$3:$I$10,5)</f>
        <v>900864</v>
      </c>
    </row>
    <row r="41" spans="1:58" ht="15.75" customHeight="1" x14ac:dyDescent="0.2">
      <c r="C41" s="108">
        <v>6</v>
      </c>
      <c r="D41" s="75" t="str">
        <f>VLOOKUP(BD41,'Databáze A'!$I$3:$O$10,2,FALSE)</f>
        <v>HC Jindřichovice</v>
      </c>
      <c r="E41" s="84">
        <f>VLOOKUP(BD41,'Databáze A'!$I$3:$O$10,4,FALSE)</f>
        <v>7</v>
      </c>
      <c r="F41" s="76"/>
      <c r="G41" s="109">
        <f>VLOOKUP(BD41,'Databáze A'!$I$3:$O$10,6,FALSE)</f>
        <v>24</v>
      </c>
      <c r="H41" s="76" t="s">
        <v>12</v>
      </c>
      <c r="I41" s="110">
        <f>VLOOKUP(BD41,'Databáze A'!$I$3:$O$10,7,FALSE)</f>
        <v>60</v>
      </c>
      <c r="K41" s="76"/>
      <c r="L41" s="111">
        <f>VLOOKUP(BD41,'Databáze A'!$I$3:$O$10,5,FALSE)</f>
        <v>4</v>
      </c>
      <c r="O41" s="76"/>
      <c r="P41" s="76"/>
      <c r="Q41" s="76"/>
      <c r="R41" s="76"/>
      <c r="S41" s="72"/>
      <c r="BD41" s="75">
        <f>LARGE('Databáze A'!$I$3:$I$10,6)</f>
        <v>396648</v>
      </c>
    </row>
    <row r="42" spans="1:58" ht="15.75" customHeight="1" x14ac:dyDescent="0.2">
      <c r="C42" s="108">
        <v>7</v>
      </c>
      <c r="D42" s="75" t="str">
        <f>VLOOKUP(BD42,'Databáze A'!$I$3:$O$10,2,FALSE)</f>
        <v>Uvidíme</v>
      </c>
      <c r="E42" s="84">
        <f>VLOOKUP(BD42,'Databáze A'!$I$3:$O$10,4,FALSE)</f>
        <v>7</v>
      </c>
      <c r="F42" s="76"/>
      <c r="G42" s="109">
        <f>VLOOKUP(BD42,'Databáze A'!$I$3:$O$10,6,FALSE)</f>
        <v>28</v>
      </c>
      <c r="H42" s="76" t="s">
        <v>12</v>
      </c>
      <c r="I42" s="110">
        <f>VLOOKUP(BD42,'Databáze A'!$I$3:$O$10,7,FALSE)</f>
        <v>77</v>
      </c>
      <c r="K42" s="76"/>
      <c r="L42" s="111">
        <f>VLOOKUP(BD42,'Databáze A'!$I$3:$O$10,5,FALSE)</f>
        <v>4</v>
      </c>
      <c r="O42" s="76"/>
      <c r="P42" s="76"/>
      <c r="Q42" s="76"/>
      <c r="R42" s="76"/>
      <c r="S42" s="72"/>
      <c r="BD42" s="75">
        <f>LARGE('Databáze A'!$I$3:$I$10,7)</f>
        <v>395387</v>
      </c>
    </row>
    <row r="43" spans="1:58" ht="15.75" customHeight="1" x14ac:dyDescent="0.2">
      <c r="C43" s="112">
        <v>8</v>
      </c>
      <c r="D43" s="113" t="str">
        <f>VLOOKUP(BD43,'Databáze A'!$I$3:$O$10,2,FALSE)</f>
        <v>Sokol Brtnice</v>
      </c>
      <c r="E43" s="114">
        <f>VLOOKUP(BD43,'Databáze A'!$I$3:$O$10,4,FALSE)</f>
        <v>7</v>
      </c>
      <c r="F43" s="115"/>
      <c r="G43" s="116">
        <f>VLOOKUP(BD43,'Databáze A'!$I$3:$O$10,6,FALSE)</f>
        <v>0</v>
      </c>
      <c r="H43" s="115" t="s">
        <v>12</v>
      </c>
      <c r="I43" s="117">
        <f>VLOOKUP(BD43,'Databáze A'!$I$3:$O$10,7,FALSE)</f>
        <v>35</v>
      </c>
      <c r="J43" s="113"/>
      <c r="K43" s="115"/>
      <c r="L43" s="118">
        <f>VLOOKUP(BD43,'Databáze A'!$I$3:$O$10,5,FALSE)</f>
        <v>0</v>
      </c>
      <c r="O43" s="76"/>
      <c r="P43" s="76"/>
      <c r="Q43" s="76"/>
      <c r="R43" s="76"/>
      <c r="S43" s="72"/>
      <c r="BD43" s="75">
        <f>LARGE('Databáze A'!$I$3:$I$10,8)</f>
        <v>-3497</v>
      </c>
    </row>
    <row r="44" spans="1:58" ht="15.75" customHeight="1" x14ac:dyDescent="0.2">
      <c r="E44" s="76"/>
      <c r="I44" s="77"/>
      <c r="K44" s="76"/>
      <c r="L44" s="76"/>
      <c r="O44" s="76"/>
      <c r="P44" s="76"/>
      <c r="Q44" s="76"/>
      <c r="R44" s="76"/>
      <c r="S44" s="72"/>
    </row>
    <row r="45" spans="1:58" ht="15.75" customHeight="1" x14ac:dyDescent="0.2">
      <c r="E45" s="76"/>
      <c r="I45" s="77"/>
      <c r="K45" s="76"/>
      <c r="L45" s="76"/>
      <c r="O45" s="76"/>
      <c r="P45" s="76"/>
      <c r="Q45" s="76"/>
      <c r="R45" s="76"/>
      <c r="S45" s="72"/>
    </row>
    <row r="46" spans="1:58" ht="15.75" customHeight="1" x14ac:dyDescent="0.2">
      <c r="E46" s="76"/>
      <c r="I46" s="77"/>
      <c r="K46" s="76"/>
      <c r="L46" s="76"/>
      <c r="O46" s="76"/>
      <c r="P46" s="76"/>
      <c r="Q46" s="76"/>
      <c r="R46" s="76"/>
      <c r="S46" s="72"/>
    </row>
    <row r="47" spans="1:58" ht="15.75" customHeight="1" x14ac:dyDescent="0.2">
      <c r="E47" s="76"/>
      <c r="I47" s="77"/>
      <c r="K47" s="76"/>
      <c r="L47" s="76"/>
      <c r="O47" s="76"/>
      <c r="P47" s="76"/>
      <c r="Q47" s="76"/>
      <c r="R47" s="76"/>
      <c r="S47" s="72"/>
    </row>
    <row r="48" spans="1:58" ht="15.75" customHeight="1" x14ac:dyDescent="0.2">
      <c r="E48" s="76"/>
      <c r="I48" s="77"/>
      <c r="K48" s="76"/>
      <c r="L48" s="76"/>
      <c r="O48" s="76"/>
      <c r="P48" s="76"/>
      <c r="Q48" s="76"/>
      <c r="R48" s="76"/>
      <c r="S48" s="72"/>
    </row>
    <row r="49" spans="5:19" ht="15.75" customHeight="1" x14ac:dyDescent="0.2">
      <c r="E49" s="76"/>
      <c r="I49" s="77"/>
      <c r="K49" s="76"/>
      <c r="L49" s="76"/>
      <c r="O49" s="76"/>
      <c r="P49" s="76"/>
      <c r="Q49" s="76"/>
      <c r="R49" s="76"/>
      <c r="S49" s="72"/>
    </row>
    <row r="50" spans="5:19" ht="15.75" customHeight="1" x14ac:dyDescent="0.2">
      <c r="E50" s="76"/>
      <c r="I50" s="77"/>
      <c r="K50" s="76"/>
      <c r="L50" s="76"/>
      <c r="O50" s="76"/>
      <c r="P50" s="76"/>
      <c r="Q50" s="76"/>
      <c r="R50" s="76"/>
      <c r="S50" s="72"/>
    </row>
    <row r="51" spans="5:19" ht="15.75" customHeight="1" x14ac:dyDescent="0.2">
      <c r="E51" s="76"/>
      <c r="H51" s="76"/>
      <c r="I51" s="77"/>
      <c r="K51" s="76"/>
      <c r="L51" s="76"/>
      <c r="O51" s="76"/>
      <c r="P51" s="76"/>
      <c r="Q51" s="76"/>
      <c r="R51" s="76"/>
      <c r="S51" s="72"/>
    </row>
    <row r="52" spans="5:19" ht="15.75" customHeight="1" x14ac:dyDescent="0.2">
      <c r="E52" s="76"/>
      <c r="H52" s="76"/>
      <c r="I52" s="77"/>
      <c r="K52" s="76"/>
      <c r="L52" s="76"/>
      <c r="O52" s="76"/>
      <c r="P52" s="76"/>
      <c r="Q52" s="76"/>
      <c r="R52" s="76"/>
      <c r="S52" s="72"/>
    </row>
    <row r="53" spans="5:19" ht="15.75" customHeight="1" x14ac:dyDescent="0.2">
      <c r="E53" s="76"/>
      <c r="H53" s="76"/>
      <c r="I53" s="77"/>
      <c r="K53" s="76"/>
      <c r="L53" s="76"/>
      <c r="O53" s="76"/>
      <c r="P53" s="76"/>
      <c r="Q53" s="76"/>
      <c r="R53" s="76"/>
      <c r="S53" s="72"/>
    </row>
    <row r="54" spans="5:19" ht="15.75" customHeight="1" x14ac:dyDescent="0.2">
      <c r="E54" s="76"/>
      <c r="H54" s="76"/>
      <c r="I54" s="77"/>
      <c r="K54" s="76"/>
      <c r="L54" s="76"/>
      <c r="O54" s="76"/>
      <c r="P54" s="76"/>
      <c r="Q54" s="76"/>
      <c r="R54" s="76"/>
      <c r="S54" s="72"/>
    </row>
    <row r="55" spans="5:19" ht="15.75" customHeight="1" x14ac:dyDescent="0.2">
      <c r="E55" s="76"/>
      <c r="H55" s="76"/>
      <c r="I55" s="77"/>
      <c r="K55" s="76"/>
      <c r="L55" s="76"/>
      <c r="O55" s="76"/>
      <c r="P55" s="76"/>
      <c r="Q55" s="76"/>
      <c r="R55" s="76"/>
      <c r="S55" s="72"/>
    </row>
    <row r="56" spans="5:19" ht="15.75" customHeight="1" x14ac:dyDescent="0.2">
      <c r="E56" s="76"/>
      <c r="H56" s="76"/>
      <c r="I56" s="77"/>
      <c r="K56" s="76"/>
      <c r="L56" s="76"/>
      <c r="O56" s="76"/>
      <c r="P56" s="76"/>
      <c r="Q56" s="76"/>
      <c r="R56" s="76"/>
      <c r="S56" s="72"/>
    </row>
    <row r="57" spans="5:19" ht="15.75" customHeight="1" x14ac:dyDescent="0.2">
      <c r="E57" s="76"/>
      <c r="H57" s="76"/>
      <c r="I57" s="77"/>
      <c r="K57" s="76"/>
      <c r="L57" s="76"/>
      <c r="O57" s="76"/>
      <c r="P57" s="76"/>
      <c r="Q57" s="76"/>
      <c r="R57" s="76"/>
      <c r="S57" s="72"/>
    </row>
    <row r="58" spans="5:19" ht="15.75" customHeight="1" x14ac:dyDescent="0.2">
      <c r="E58" s="76"/>
      <c r="H58" s="76"/>
      <c r="I58" s="77"/>
      <c r="K58" s="76"/>
      <c r="L58" s="76"/>
      <c r="O58" s="76"/>
      <c r="P58" s="76"/>
      <c r="Q58" s="76"/>
      <c r="R58" s="76"/>
      <c r="S58" s="72"/>
    </row>
    <row r="59" spans="5:19" ht="15.75" customHeight="1" x14ac:dyDescent="0.2">
      <c r="E59" s="76"/>
      <c r="H59" s="76"/>
      <c r="I59" s="77"/>
      <c r="K59" s="76"/>
      <c r="L59" s="76"/>
      <c r="O59" s="76"/>
      <c r="P59" s="76"/>
      <c r="Q59" s="76"/>
      <c r="R59" s="76"/>
      <c r="S59" s="72"/>
    </row>
    <row r="60" spans="5:19" ht="15.75" customHeight="1" x14ac:dyDescent="0.2">
      <c r="E60" s="76"/>
      <c r="H60" s="76"/>
      <c r="I60" s="77"/>
      <c r="K60" s="76"/>
      <c r="L60" s="76"/>
      <c r="O60" s="76"/>
      <c r="P60" s="76"/>
      <c r="Q60" s="76"/>
      <c r="R60" s="76"/>
      <c r="S60" s="72"/>
    </row>
    <row r="61" spans="5:19" ht="15.75" customHeight="1" x14ac:dyDescent="0.2">
      <c r="E61" s="76"/>
      <c r="H61" s="76"/>
      <c r="I61" s="77"/>
      <c r="K61" s="76"/>
      <c r="L61" s="76"/>
      <c r="O61" s="76"/>
      <c r="P61" s="76"/>
      <c r="Q61" s="76"/>
      <c r="R61" s="76"/>
      <c r="S61" s="72"/>
    </row>
    <row r="62" spans="5:19" ht="15.75" customHeight="1" x14ac:dyDescent="0.2">
      <c r="E62" s="76"/>
      <c r="H62" s="76"/>
      <c r="I62" s="77"/>
      <c r="K62" s="76"/>
      <c r="L62" s="76"/>
      <c r="O62" s="76"/>
      <c r="P62" s="76"/>
      <c r="Q62" s="76"/>
      <c r="R62" s="76"/>
      <c r="S62" s="72"/>
    </row>
    <row r="63" spans="5:19" ht="15.75" customHeight="1" x14ac:dyDescent="0.2">
      <c r="E63" s="76"/>
      <c r="H63" s="76"/>
      <c r="I63" s="77"/>
      <c r="K63" s="76"/>
      <c r="L63" s="76"/>
      <c r="O63" s="76"/>
      <c r="P63" s="76"/>
      <c r="Q63" s="76"/>
      <c r="R63" s="76"/>
      <c r="S63" s="72"/>
    </row>
    <row r="64" spans="5:19" ht="15.75" customHeight="1" x14ac:dyDescent="0.2">
      <c r="E64" s="76"/>
      <c r="H64" s="76"/>
      <c r="I64" s="77"/>
      <c r="K64" s="76"/>
      <c r="L64" s="76"/>
      <c r="O64" s="76"/>
      <c r="P64" s="76"/>
      <c r="Q64" s="76"/>
      <c r="R64" s="76"/>
      <c r="S64" s="72"/>
    </row>
    <row r="65" spans="5:19" ht="15.75" customHeight="1" x14ac:dyDescent="0.2">
      <c r="E65" s="76"/>
      <c r="H65" s="76"/>
      <c r="I65" s="77"/>
      <c r="K65" s="76"/>
      <c r="L65" s="76"/>
      <c r="O65" s="76"/>
      <c r="P65" s="76"/>
      <c r="Q65" s="76"/>
      <c r="R65" s="76"/>
      <c r="S65" s="72"/>
    </row>
    <row r="66" spans="5:19" ht="15.75" customHeight="1" x14ac:dyDescent="0.2">
      <c r="E66" s="76"/>
      <c r="H66" s="76"/>
      <c r="I66" s="77"/>
      <c r="K66" s="76"/>
      <c r="L66" s="76"/>
      <c r="O66" s="76"/>
      <c r="P66" s="76"/>
      <c r="Q66" s="76"/>
      <c r="R66" s="76"/>
      <c r="S66" s="72"/>
    </row>
    <row r="67" spans="5:19" ht="15.75" customHeight="1" x14ac:dyDescent="0.2">
      <c r="E67" s="76"/>
      <c r="H67" s="76"/>
      <c r="I67" s="77"/>
      <c r="K67" s="76"/>
      <c r="L67" s="76"/>
      <c r="O67" s="76"/>
      <c r="P67" s="76"/>
      <c r="Q67" s="76"/>
      <c r="R67" s="76"/>
      <c r="S67" s="72"/>
    </row>
    <row r="68" spans="5:19" ht="15.75" customHeight="1" x14ac:dyDescent="0.2">
      <c r="E68" s="76"/>
      <c r="H68" s="76"/>
      <c r="I68" s="77"/>
      <c r="K68" s="76"/>
      <c r="L68" s="76"/>
      <c r="O68" s="76"/>
      <c r="P68" s="76"/>
      <c r="Q68" s="76"/>
      <c r="R68" s="76"/>
      <c r="S68" s="72"/>
    </row>
    <row r="69" spans="5:19" ht="15.75" customHeight="1" x14ac:dyDescent="0.2">
      <c r="E69" s="76"/>
      <c r="H69" s="76"/>
      <c r="I69" s="77"/>
      <c r="K69" s="76"/>
      <c r="L69" s="76"/>
      <c r="O69" s="76"/>
      <c r="P69" s="76"/>
      <c r="Q69" s="76"/>
      <c r="R69" s="76"/>
      <c r="S69" s="72"/>
    </row>
    <row r="70" spans="5:19" ht="15.75" customHeight="1" x14ac:dyDescent="0.2">
      <c r="E70" s="76"/>
      <c r="H70" s="76"/>
      <c r="I70" s="77"/>
      <c r="K70" s="76"/>
      <c r="L70" s="76"/>
      <c r="O70" s="76"/>
      <c r="P70" s="76"/>
      <c r="Q70" s="76"/>
      <c r="R70" s="76"/>
      <c r="S70" s="72"/>
    </row>
    <row r="71" spans="5:19" ht="15.75" customHeight="1" x14ac:dyDescent="0.2">
      <c r="E71" s="76"/>
      <c r="H71" s="76"/>
      <c r="I71" s="77"/>
      <c r="K71" s="76"/>
      <c r="L71" s="76"/>
      <c r="O71" s="76"/>
      <c r="P71" s="76"/>
      <c r="Q71" s="76"/>
      <c r="R71" s="76"/>
      <c r="S71" s="72"/>
    </row>
    <row r="72" spans="5:19" ht="15.75" customHeight="1" x14ac:dyDescent="0.2">
      <c r="E72" s="76"/>
      <c r="H72" s="76"/>
      <c r="I72" s="77"/>
      <c r="K72" s="76"/>
      <c r="L72" s="76"/>
      <c r="O72" s="76"/>
      <c r="P72" s="76"/>
      <c r="Q72" s="76"/>
      <c r="R72" s="76"/>
      <c r="S72" s="72"/>
    </row>
    <row r="73" spans="5:19" ht="15.75" customHeight="1" x14ac:dyDescent="0.2">
      <c r="E73" s="76"/>
      <c r="H73" s="76"/>
      <c r="I73" s="77"/>
      <c r="K73" s="76"/>
      <c r="L73" s="76"/>
      <c r="O73" s="76"/>
      <c r="P73" s="76"/>
      <c r="Q73" s="76"/>
      <c r="R73" s="76"/>
      <c r="S73" s="72"/>
    </row>
    <row r="74" spans="5:19" ht="15.75" customHeight="1" x14ac:dyDescent="0.2">
      <c r="E74" s="76"/>
      <c r="H74" s="76"/>
      <c r="I74" s="77"/>
      <c r="K74" s="76"/>
      <c r="L74" s="76"/>
      <c r="O74" s="76"/>
      <c r="P74" s="76"/>
      <c r="Q74" s="76"/>
      <c r="R74" s="76"/>
      <c r="S74" s="72"/>
    </row>
    <row r="75" spans="5:19" ht="15.75" customHeight="1" x14ac:dyDescent="0.2">
      <c r="E75" s="76"/>
      <c r="H75" s="76"/>
      <c r="I75" s="77"/>
      <c r="K75" s="76"/>
      <c r="L75" s="76"/>
      <c r="O75" s="76"/>
      <c r="P75" s="76"/>
      <c r="Q75" s="76"/>
      <c r="R75" s="76"/>
      <c r="S75" s="72"/>
    </row>
    <row r="76" spans="5:19" ht="15.75" customHeight="1" x14ac:dyDescent="0.2">
      <c r="E76" s="76"/>
      <c r="H76" s="76"/>
      <c r="I76" s="77"/>
      <c r="K76" s="76"/>
      <c r="L76" s="76"/>
      <c r="O76" s="76"/>
      <c r="P76" s="76"/>
      <c r="Q76" s="76"/>
      <c r="R76" s="76"/>
      <c r="S76" s="72"/>
    </row>
    <row r="77" spans="5:19" ht="15.75" customHeight="1" x14ac:dyDescent="0.2">
      <c r="E77" s="76"/>
      <c r="H77" s="76"/>
      <c r="I77" s="77"/>
      <c r="K77" s="76"/>
      <c r="L77" s="76"/>
      <c r="O77" s="76"/>
      <c r="P77" s="76"/>
      <c r="Q77" s="76"/>
      <c r="R77" s="76"/>
      <c r="S77" s="72"/>
    </row>
    <row r="78" spans="5:19" ht="15.75" customHeight="1" x14ac:dyDescent="0.2">
      <c r="E78" s="76"/>
      <c r="H78" s="76"/>
      <c r="I78" s="77"/>
      <c r="K78" s="76"/>
      <c r="L78" s="76"/>
      <c r="O78" s="76"/>
      <c r="P78" s="76"/>
      <c r="Q78" s="76"/>
      <c r="R78" s="76"/>
      <c r="S78" s="72"/>
    </row>
    <row r="79" spans="5:19" ht="15.75" customHeight="1" x14ac:dyDescent="0.2">
      <c r="E79" s="76"/>
      <c r="I79" s="77"/>
      <c r="K79" s="76"/>
      <c r="L79" s="76"/>
      <c r="O79" s="76"/>
      <c r="P79" s="76"/>
      <c r="Q79" s="76"/>
      <c r="R79" s="76"/>
      <c r="S79" s="72"/>
    </row>
    <row r="80" spans="5:19" ht="15.75" customHeight="1" x14ac:dyDescent="0.2">
      <c r="E80" s="76"/>
      <c r="I80" s="77"/>
      <c r="K80" s="76"/>
      <c r="L80" s="76"/>
      <c r="O80" s="76"/>
      <c r="P80" s="76"/>
      <c r="Q80" s="76"/>
      <c r="R80" s="76"/>
      <c r="S80" s="72"/>
    </row>
    <row r="81" spans="5:19" ht="15.75" customHeight="1" x14ac:dyDescent="0.2">
      <c r="E81" s="76"/>
      <c r="I81" s="77"/>
      <c r="K81" s="76"/>
      <c r="L81" s="76"/>
      <c r="O81" s="76"/>
      <c r="P81" s="76"/>
      <c r="Q81" s="76"/>
      <c r="R81" s="76"/>
      <c r="S81" s="72"/>
    </row>
    <row r="82" spans="5:19" ht="15.75" customHeight="1" x14ac:dyDescent="0.2">
      <c r="E82" s="76"/>
      <c r="I82" s="77"/>
      <c r="K82" s="76"/>
      <c r="L82" s="76"/>
      <c r="O82" s="76"/>
      <c r="P82" s="76"/>
      <c r="Q82" s="76"/>
      <c r="R82" s="76"/>
      <c r="S82" s="72"/>
    </row>
    <row r="83" spans="5:19" ht="15.75" customHeight="1" x14ac:dyDescent="0.2">
      <c r="E83" s="76"/>
      <c r="I83" s="77"/>
      <c r="K83" s="76"/>
      <c r="L83" s="76"/>
      <c r="O83" s="76"/>
      <c r="P83" s="76"/>
      <c r="Q83" s="76"/>
      <c r="R83" s="76"/>
      <c r="S83" s="72"/>
    </row>
    <row r="84" spans="5:19" ht="15.75" customHeight="1" x14ac:dyDescent="0.2">
      <c r="E84" s="76"/>
      <c r="I84" s="77"/>
      <c r="K84" s="76"/>
      <c r="L84" s="76"/>
      <c r="O84" s="76"/>
      <c r="P84" s="76"/>
      <c r="Q84" s="76"/>
      <c r="R84" s="76"/>
      <c r="S84" s="72"/>
    </row>
    <row r="85" spans="5:19" ht="15.75" customHeight="1" x14ac:dyDescent="0.2">
      <c r="E85" s="76"/>
      <c r="I85" s="77"/>
      <c r="K85" s="76"/>
      <c r="L85" s="76"/>
      <c r="O85" s="76"/>
      <c r="P85" s="76"/>
      <c r="Q85" s="76"/>
      <c r="R85" s="76"/>
      <c r="S85" s="72"/>
    </row>
    <row r="86" spans="5:19" ht="15.75" customHeight="1" x14ac:dyDescent="0.2">
      <c r="E86" s="76"/>
      <c r="I86" s="77"/>
      <c r="K86" s="76"/>
      <c r="L86" s="76"/>
      <c r="O86" s="76"/>
      <c r="P86" s="76"/>
      <c r="Q86" s="76"/>
      <c r="R86" s="76"/>
      <c r="S86" s="72"/>
    </row>
    <row r="87" spans="5:19" ht="15.75" customHeight="1" x14ac:dyDescent="0.2">
      <c r="E87" s="76"/>
      <c r="I87" s="77"/>
      <c r="K87" s="76"/>
      <c r="L87" s="76"/>
      <c r="O87" s="76"/>
      <c r="P87" s="76"/>
      <c r="Q87" s="76"/>
      <c r="R87" s="76"/>
      <c r="S87" s="72"/>
    </row>
    <row r="88" spans="5:19" ht="15.75" customHeight="1" x14ac:dyDescent="0.2">
      <c r="E88" s="76"/>
      <c r="I88" s="77"/>
      <c r="K88" s="76"/>
      <c r="L88" s="76"/>
      <c r="O88" s="76"/>
      <c r="P88" s="76"/>
      <c r="Q88" s="76"/>
      <c r="R88" s="76"/>
      <c r="S88" s="72"/>
    </row>
    <row r="89" spans="5:19" ht="15.75" customHeight="1" x14ac:dyDescent="0.2">
      <c r="E89" s="76"/>
      <c r="I89" s="77"/>
      <c r="K89" s="76"/>
      <c r="L89" s="76"/>
      <c r="O89" s="76"/>
      <c r="P89" s="76"/>
      <c r="Q89" s="76"/>
      <c r="R89" s="76"/>
      <c r="S89" s="72"/>
    </row>
    <row r="90" spans="5:19" ht="15.75" customHeight="1" x14ac:dyDescent="0.2">
      <c r="E90" s="76"/>
      <c r="I90" s="77"/>
      <c r="K90" s="76"/>
      <c r="L90" s="76"/>
      <c r="O90" s="76"/>
      <c r="P90" s="76"/>
      <c r="Q90" s="76"/>
      <c r="R90" s="76"/>
      <c r="S90" s="72"/>
    </row>
    <row r="91" spans="5:19" ht="15.75" customHeight="1" x14ac:dyDescent="0.2">
      <c r="E91" s="76"/>
      <c r="I91" s="77"/>
      <c r="K91" s="76"/>
      <c r="L91" s="76"/>
      <c r="O91" s="76"/>
      <c r="P91" s="76"/>
      <c r="Q91" s="76"/>
      <c r="R91" s="76"/>
      <c r="S91" s="72"/>
    </row>
    <row r="92" spans="5:19" ht="15.75" customHeight="1" x14ac:dyDescent="0.2">
      <c r="E92" s="76"/>
      <c r="I92" s="77"/>
      <c r="K92" s="76"/>
      <c r="L92" s="76"/>
      <c r="O92" s="76"/>
      <c r="P92" s="76"/>
      <c r="Q92" s="76"/>
      <c r="R92" s="76"/>
      <c r="S92" s="72"/>
    </row>
    <row r="93" spans="5:19" ht="15.75" customHeight="1" x14ac:dyDescent="0.2">
      <c r="E93" s="76"/>
      <c r="I93" s="77"/>
      <c r="K93" s="76"/>
      <c r="L93" s="76"/>
      <c r="O93" s="76"/>
      <c r="P93" s="76"/>
      <c r="Q93" s="76"/>
      <c r="R93" s="76"/>
      <c r="S93" s="72"/>
    </row>
    <row r="94" spans="5:19" ht="15.75" customHeight="1" x14ac:dyDescent="0.2">
      <c r="E94" s="76"/>
      <c r="I94" s="77"/>
      <c r="K94" s="76"/>
      <c r="L94" s="76"/>
      <c r="O94" s="76"/>
      <c r="P94" s="76"/>
      <c r="Q94" s="76"/>
      <c r="R94" s="76"/>
      <c r="S94" s="72"/>
    </row>
    <row r="95" spans="5:19" ht="15.75" customHeight="1" x14ac:dyDescent="0.2">
      <c r="E95" s="76"/>
      <c r="I95" s="77"/>
      <c r="K95" s="76"/>
      <c r="L95" s="76"/>
      <c r="O95" s="76"/>
      <c r="P95" s="76"/>
      <c r="Q95" s="76"/>
      <c r="R95" s="76"/>
      <c r="S95" s="72"/>
    </row>
    <row r="96" spans="5:19" ht="15.75" customHeight="1" x14ac:dyDescent="0.2">
      <c r="E96" s="76"/>
      <c r="I96" s="77"/>
      <c r="K96" s="76"/>
      <c r="L96" s="76"/>
      <c r="O96" s="76"/>
      <c r="P96" s="76"/>
      <c r="Q96" s="76"/>
      <c r="R96" s="76"/>
      <c r="S96" s="72"/>
    </row>
    <row r="97" spans="5:19" ht="15.75" customHeight="1" x14ac:dyDescent="0.2">
      <c r="E97" s="76"/>
      <c r="I97" s="77"/>
      <c r="K97" s="76"/>
      <c r="L97" s="76"/>
      <c r="O97" s="76"/>
      <c r="P97" s="76"/>
      <c r="Q97" s="76"/>
      <c r="R97" s="76"/>
      <c r="S97" s="72"/>
    </row>
    <row r="98" spans="5:19" ht="15.75" customHeight="1" x14ac:dyDescent="0.2">
      <c r="E98" s="76"/>
      <c r="I98" s="77"/>
      <c r="K98" s="76"/>
      <c r="L98" s="76"/>
      <c r="O98" s="76"/>
      <c r="P98" s="76"/>
      <c r="Q98" s="76"/>
      <c r="R98" s="76"/>
      <c r="S98" s="72"/>
    </row>
    <row r="99" spans="5:19" ht="15.75" customHeight="1" x14ac:dyDescent="0.2">
      <c r="E99" s="76"/>
      <c r="I99" s="77"/>
      <c r="K99" s="76"/>
      <c r="L99" s="76"/>
      <c r="O99" s="76"/>
      <c r="P99" s="76"/>
      <c r="Q99" s="76"/>
      <c r="R99" s="76"/>
      <c r="S99" s="72"/>
    </row>
    <row r="100" spans="5:19" ht="15.75" customHeight="1" x14ac:dyDescent="0.2">
      <c r="E100" s="76"/>
      <c r="I100" s="77"/>
      <c r="K100" s="76"/>
      <c r="L100" s="76"/>
      <c r="O100" s="76"/>
      <c r="P100" s="76"/>
      <c r="Q100" s="76"/>
      <c r="R100" s="76"/>
      <c r="S100" s="72"/>
    </row>
    <row r="101" spans="5:19" ht="15.75" customHeight="1" x14ac:dyDescent="0.2">
      <c r="E101" s="76"/>
      <c r="I101" s="77"/>
      <c r="K101" s="76"/>
      <c r="L101" s="76"/>
      <c r="O101" s="76"/>
      <c r="P101" s="76"/>
      <c r="Q101" s="76"/>
      <c r="R101" s="76"/>
      <c r="S101" s="72"/>
    </row>
    <row r="102" spans="5:19" ht="15.75" customHeight="1" x14ac:dyDescent="0.2">
      <c r="E102" s="76"/>
      <c r="I102" s="77"/>
      <c r="K102" s="76"/>
      <c r="L102" s="76"/>
      <c r="O102" s="76"/>
      <c r="P102" s="76"/>
      <c r="Q102" s="76"/>
      <c r="R102" s="76"/>
      <c r="S102" s="72"/>
    </row>
    <row r="103" spans="5:19" ht="15.75" customHeight="1" x14ac:dyDescent="0.2">
      <c r="E103" s="76"/>
      <c r="I103" s="77"/>
      <c r="K103" s="76"/>
      <c r="L103" s="76"/>
      <c r="O103" s="76"/>
      <c r="P103" s="76"/>
      <c r="Q103" s="76"/>
      <c r="R103" s="76"/>
      <c r="S103" s="72"/>
    </row>
    <row r="104" spans="5:19" ht="15.75" customHeight="1" x14ac:dyDescent="0.2">
      <c r="E104" s="76"/>
      <c r="I104" s="77"/>
      <c r="K104" s="76"/>
      <c r="L104" s="76"/>
      <c r="O104" s="76"/>
      <c r="P104" s="76"/>
      <c r="Q104" s="76"/>
      <c r="R104" s="76"/>
      <c r="S104" s="72"/>
    </row>
    <row r="105" spans="5:19" ht="15.75" customHeight="1" x14ac:dyDescent="0.2">
      <c r="E105" s="76"/>
      <c r="I105" s="77"/>
      <c r="K105" s="76"/>
      <c r="L105" s="76"/>
      <c r="O105" s="76"/>
      <c r="P105" s="76"/>
      <c r="Q105" s="76"/>
      <c r="R105" s="76"/>
      <c r="S105" s="72"/>
    </row>
    <row r="106" spans="5:19" ht="15.75" customHeight="1" x14ac:dyDescent="0.2">
      <c r="E106" s="76"/>
      <c r="I106" s="77"/>
      <c r="K106" s="76"/>
      <c r="L106" s="76"/>
      <c r="O106" s="76"/>
      <c r="P106" s="76"/>
      <c r="Q106" s="76"/>
      <c r="R106" s="76"/>
      <c r="S106" s="72"/>
    </row>
    <row r="107" spans="5:19" ht="15.75" customHeight="1" x14ac:dyDescent="0.2">
      <c r="E107" s="76"/>
      <c r="I107" s="77"/>
      <c r="K107" s="76"/>
      <c r="L107" s="76"/>
      <c r="O107" s="76"/>
      <c r="P107" s="76"/>
      <c r="Q107" s="76"/>
      <c r="R107" s="76"/>
      <c r="S107" s="72"/>
    </row>
    <row r="108" spans="5:19" ht="15.75" customHeight="1" x14ac:dyDescent="0.2">
      <c r="E108" s="76"/>
      <c r="I108" s="77"/>
      <c r="K108" s="76"/>
      <c r="L108" s="76"/>
      <c r="O108" s="76"/>
      <c r="P108" s="76"/>
      <c r="Q108" s="76"/>
      <c r="R108" s="76"/>
      <c r="S108" s="72"/>
    </row>
    <row r="109" spans="5:19" ht="15.75" customHeight="1" x14ac:dyDescent="0.2">
      <c r="E109" s="76"/>
      <c r="I109" s="77"/>
      <c r="K109" s="76"/>
      <c r="L109" s="76"/>
      <c r="O109" s="76"/>
      <c r="P109" s="76"/>
      <c r="Q109" s="76"/>
      <c r="R109" s="76"/>
      <c r="S109" s="72"/>
    </row>
    <row r="110" spans="5:19" ht="15.75" customHeight="1" x14ac:dyDescent="0.2">
      <c r="E110" s="76"/>
      <c r="I110" s="77"/>
      <c r="K110" s="76"/>
      <c r="L110" s="76"/>
      <c r="O110" s="76"/>
      <c r="P110" s="76"/>
      <c r="Q110" s="76"/>
      <c r="R110" s="76"/>
      <c r="S110" s="72"/>
    </row>
    <row r="111" spans="5:19" ht="15.75" customHeight="1" x14ac:dyDescent="0.2">
      <c r="E111" s="76"/>
      <c r="I111" s="77"/>
      <c r="K111" s="76"/>
      <c r="L111" s="76"/>
      <c r="O111" s="76"/>
      <c r="P111" s="76"/>
      <c r="Q111" s="76"/>
      <c r="R111" s="76"/>
      <c r="S111" s="72"/>
    </row>
    <row r="112" spans="5:19" ht="15.75" customHeight="1" x14ac:dyDescent="0.2">
      <c r="E112" s="76"/>
      <c r="I112" s="77"/>
      <c r="K112" s="76"/>
      <c r="L112" s="76"/>
      <c r="O112" s="76"/>
      <c r="P112" s="76"/>
      <c r="Q112" s="76"/>
      <c r="R112" s="76"/>
      <c r="S112" s="72"/>
    </row>
    <row r="113" spans="5:19" ht="15.75" customHeight="1" x14ac:dyDescent="0.2">
      <c r="E113" s="76"/>
      <c r="I113" s="77"/>
      <c r="K113" s="76"/>
      <c r="L113" s="76"/>
      <c r="O113" s="76"/>
      <c r="P113" s="76"/>
      <c r="Q113" s="76"/>
      <c r="R113" s="76"/>
      <c r="S113" s="72"/>
    </row>
    <row r="114" spans="5:19" ht="15.75" customHeight="1" x14ac:dyDescent="0.2">
      <c r="E114" s="76"/>
      <c r="I114" s="77"/>
      <c r="K114" s="76"/>
      <c r="L114" s="76"/>
      <c r="O114" s="76"/>
      <c r="P114" s="76"/>
      <c r="Q114" s="76"/>
      <c r="R114" s="76"/>
      <c r="S114" s="72"/>
    </row>
    <row r="115" spans="5:19" ht="15.75" customHeight="1" x14ac:dyDescent="0.2">
      <c r="E115" s="76"/>
      <c r="I115" s="77"/>
      <c r="K115" s="76"/>
      <c r="L115" s="76"/>
      <c r="O115" s="76"/>
      <c r="P115" s="76"/>
      <c r="Q115" s="76"/>
      <c r="R115" s="76"/>
      <c r="S115" s="72"/>
    </row>
    <row r="116" spans="5:19" ht="15.75" customHeight="1" x14ac:dyDescent="0.2">
      <c r="E116" s="76"/>
      <c r="I116" s="77"/>
      <c r="K116" s="76"/>
      <c r="L116" s="76"/>
      <c r="O116" s="76"/>
      <c r="P116" s="76"/>
      <c r="Q116" s="76"/>
      <c r="R116" s="76"/>
      <c r="S116" s="72"/>
    </row>
    <row r="117" spans="5:19" ht="15.75" customHeight="1" x14ac:dyDescent="0.2">
      <c r="E117" s="76"/>
      <c r="I117" s="77"/>
      <c r="K117" s="76"/>
      <c r="L117" s="76"/>
      <c r="O117" s="76"/>
      <c r="P117" s="76"/>
      <c r="Q117" s="76"/>
      <c r="R117" s="76"/>
      <c r="S117" s="72"/>
    </row>
    <row r="118" spans="5:19" ht="15.75" customHeight="1" x14ac:dyDescent="0.2">
      <c r="E118" s="76"/>
      <c r="I118" s="77"/>
      <c r="K118" s="76"/>
      <c r="L118" s="76"/>
      <c r="O118" s="76"/>
      <c r="P118" s="76"/>
      <c r="Q118" s="76"/>
      <c r="R118" s="76"/>
      <c r="S118" s="72"/>
    </row>
    <row r="119" spans="5:19" ht="15.75" customHeight="1" x14ac:dyDescent="0.2">
      <c r="E119" s="76"/>
      <c r="I119" s="77"/>
      <c r="K119" s="76"/>
      <c r="L119" s="76"/>
      <c r="O119" s="76"/>
      <c r="P119" s="76"/>
      <c r="Q119" s="76"/>
      <c r="R119" s="76"/>
      <c r="S119" s="72"/>
    </row>
    <row r="120" spans="5:19" ht="15.75" customHeight="1" x14ac:dyDescent="0.2">
      <c r="E120" s="76"/>
      <c r="I120" s="77"/>
      <c r="K120" s="76"/>
      <c r="L120" s="76"/>
      <c r="O120" s="76"/>
      <c r="P120" s="76"/>
      <c r="Q120" s="76"/>
      <c r="R120" s="76"/>
      <c r="S120" s="72"/>
    </row>
    <row r="121" spans="5:19" ht="15.75" customHeight="1" x14ac:dyDescent="0.2">
      <c r="E121" s="76"/>
      <c r="I121" s="77"/>
      <c r="K121" s="76"/>
      <c r="L121" s="76"/>
      <c r="O121" s="76"/>
      <c r="P121" s="76"/>
      <c r="Q121" s="76"/>
      <c r="R121" s="76"/>
      <c r="S121" s="72"/>
    </row>
    <row r="122" spans="5:19" ht="15.75" customHeight="1" x14ac:dyDescent="0.2">
      <c r="E122" s="76"/>
      <c r="I122" s="77"/>
      <c r="K122" s="76"/>
      <c r="L122" s="76"/>
      <c r="O122" s="76"/>
      <c r="P122" s="76"/>
      <c r="Q122" s="76"/>
      <c r="R122" s="76"/>
      <c r="S122" s="72"/>
    </row>
    <row r="123" spans="5:19" ht="15.75" customHeight="1" x14ac:dyDescent="0.2">
      <c r="E123" s="76"/>
      <c r="I123" s="77"/>
      <c r="K123" s="76"/>
      <c r="L123" s="76"/>
      <c r="O123" s="76"/>
      <c r="P123" s="76"/>
      <c r="Q123" s="76"/>
      <c r="R123" s="76"/>
      <c r="S123" s="72"/>
    </row>
    <row r="124" spans="5:19" ht="15.75" customHeight="1" x14ac:dyDescent="0.2">
      <c r="E124" s="76"/>
      <c r="I124" s="77"/>
      <c r="K124" s="76"/>
      <c r="L124" s="76"/>
      <c r="O124" s="76"/>
      <c r="P124" s="76"/>
      <c r="Q124" s="76"/>
      <c r="R124" s="76"/>
      <c r="S124" s="72"/>
    </row>
    <row r="125" spans="5:19" ht="15.75" customHeight="1" x14ac:dyDescent="0.2">
      <c r="E125" s="76"/>
      <c r="I125" s="77"/>
      <c r="K125" s="76"/>
      <c r="L125" s="76"/>
      <c r="O125" s="76"/>
      <c r="P125" s="76"/>
      <c r="Q125" s="76"/>
      <c r="R125" s="76"/>
      <c r="S125" s="72"/>
    </row>
    <row r="126" spans="5:19" ht="15.75" customHeight="1" x14ac:dyDescent="0.2">
      <c r="E126" s="76"/>
      <c r="I126" s="77"/>
      <c r="K126" s="76"/>
      <c r="L126" s="76"/>
      <c r="O126" s="76"/>
      <c r="P126" s="76"/>
      <c r="Q126" s="76"/>
      <c r="R126" s="76"/>
      <c r="S126" s="72"/>
    </row>
    <row r="127" spans="5:19" ht="15.75" customHeight="1" x14ac:dyDescent="0.2">
      <c r="E127" s="76"/>
      <c r="I127" s="77"/>
      <c r="K127" s="76"/>
      <c r="L127" s="76"/>
      <c r="O127" s="76"/>
      <c r="P127" s="76"/>
      <c r="Q127" s="76"/>
      <c r="R127" s="76"/>
      <c r="S127" s="72"/>
    </row>
    <row r="128" spans="5:19" ht="15.75" customHeight="1" x14ac:dyDescent="0.2">
      <c r="E128" s="76"/>
      <c r="I128" s="77"/>
      <c r="K128" s="76"/>
      <c r="L128" s="76"/>
      <c r="O128" s="76"/>
      <c r="P128" s="76"/>
      <c r="Q128" s="76"/>
      <c r="R128" s="76"/>
      <c r="S128" s="72"/>
    </row>
    <row r="129" spans="5:19" ht="15.75" customHeight="1" x14ac:dyDescent="0.2">
      <c r="E129" s="76"/>
      <c r="I129" s="77"/>
      <c r="K129" s="76"/>
      <c r="L129" s="76"/>
      <c r="O129" s="76"/>
      <c r="P129" s="76"/>
      <c r="Q129" s="76"/>
      <c r="R129" s="76"/>
      <c r="S129" s="72"/>
    </row>
    <row r="130" spans="5:19" ht="15.75" customHeight="1" x14ac:dyDescent="0.2">
      <c r="E130" s="76"/>
      <c r="I130" s="77"/>
      <c r="K130" s="76"/>
      <c r="L130" s="76"/>
      <c r="O130" s="76"/>
      <c r="P130" s="76"/>
      <c r="Q130" s="76"/>
      <c r="R130" s="76"/>
      <c r="S130" s="72"/>
    </row>
    <row r="131" spans="5:19" ht="15.75" customHeight="1" x14ac:dyDescent="0.2">
      <c r="E131" s="76"/>
      <c r="I131" s="77"/>
      <c r="K131" s="76"/>
      <c r="L131" s="76"/>
      <c r="O131" s="76"/>
      <c r="P131" s="76"/>
      <c r="Q131" s="76"/>
      <c r="R131" s="76"/>
      <c r="S131" s="72"/>
    </row>
    <row r="132" spans="5:19" ht="15.75" customHeight="1" x14ac:dyDescent="0.2">
      <c r="E132" s="76"/>
      <c r="I132" s="77"/>
      <c r="K132" s="76"/>
      <c r="L132" s="76"/>
      <c r="O132" s="76"/>
      <c r="P132" s="76"/>
      <c r="Q132" s="76"/>
      <c r="R132" s="76"/>
      <c r="S132" s="72"/>
    </row>
    <row r="133" spans="5:19" ht="15.75" customHeight="1" x14ac:dyDescent="0.2">
      <c r="E133" s="76"/>
      <c r="I133" s="77"/>
      <c r="K133" s="76"/>
      <c r="L133" s="76"/>
      <c r="O133" s="76"/>
      <c r="P133" s="76"/>
      <c r="Q133" s="76"/>
      <c r="R133" s="76"/>
      <c r="S133" s="72"/>
    </row>
    <row r="134" spans="5:19" ht="15.75" customHeight="1" x14ac:dyDescent="0.2">
      <c r="E134" s="76"/>
      <c r="I134" s="77"/>
      <c r="K134" s="76"/>
      <c r="L134" s="76"/>
      <c r="O134" s="76"/>
      <c r="P134" s="76"/>
      <c r="Q134" s="76"/>
      <c r="R134" s="76"/>
      <c r="S134" s="72"/>
    </row>
    <row r="135" spans="5:19" ht="15.75" customHeight="1" x14ac:dyDescent="0.2">
      <c r="E135" s="76"/>
      <c r="I135" s="77"/>
      <c r="K135" s="76"/>
      <c r="L135" s="76"/>
      <c r="O135" s="76"/>
      <c r="P135" s="76"/>
      <c r="Q135" s="76"/>
      <c r="R135" s="76"/>
      <c r="S135" s="72"/>
    </row>
    <row r="136" spans="5:19" ht="15.75" customHeight="1" x14ac:dyDescent="0.2">
      <c r="E136" s="76"/>
      <c r="I136" s="77"/>
      <c r="K136" s="76"/>
      <c r="L136" s="76"/>
      <c r="O136" s="76"/>
      <c r="P136" s="76"/>
      <c r="Q136" s="76"/>
      <c r="R136" s="76"/>
      <c r="S136" s="72"/>
    </row>
    <row r="137" spans="5:19" ht="15.75" customHeight="1" x14ac:dyDescent="0.2">
      <c r="E137" s="76"/>
      <c r="I137" s="77"/>
      <c r="K137" s="76"/>
      <c r="L137" s="76"/>
      <c r="O137" s="76"/>
      <c r="P137" s="76"/>
      <c r="Q137" s="76"/>
      <c r="R137" s="76"/>
      <c r="S137" s="72"/>
    </row>
    <row r="138" spans="5:19" ht="15.75" customHeight="1" x14ac:dyDescent="0.2">
      <c r="E138" s="76"/>
      <c r="I138" s="77"/>
      <c r="K138" s="76"/>
      <c r="L138" s="76"/>
      <c r="O138" s="76"/>
      <c r="P138" s="76"/>
      <c r="Q138" s="76"/>
      <c r="R138" s="76"/>
      <c r="S138" s="72"/>
    </row>
    <row r="139" spans="5:19" ht="15.75" customHeight="1" x14ac:dyDescent="0.2">
      <c r="E139" s="76"/>
      <c r="I139" s="77"/>
      <c r="K139" s="76"/>
      <c r="L139" s="76"/>
      <c r="O139" s="76"/>
      <c r="P139" s="76"/>
      <c r="Q139" s="76"/>
      <c r="R139" s="76"/>
      <c r="S139" s="72"/>
    </row>
    <row r="140" spans="5:19" ht="15.75" customHeight="1" x14ac:dyDescent="0.2">
      <c r="E140" s="76"/>
      <c r="I140" s="77"/>
      <c r="K140" s="76"/>
      <c r="L140" s="76"/>
      <c r="O140" s="76"/>
      <c r="P140" s="76"/>
      <c r="Q140" s="76"/>
      <c r="R140" s="76"/>
      <c r="S140" s="72"/>
    </row>
    <row r="141" spans="5:19" ht="15.75" customHeight="1" x14ac:dyDescent="0.2">
      <c r="E141" s="76"/>
      <c r="I141" s="77"/>
      <c r="K141" s="76"/>
      <c r="L141" s="76"/>
      <c r="O141" s="76"/>
      <c r="P141" s="76"/>
      <c r="Q141" s="76"/>
      <c r="R141" s="76"/>
      <c r="S141" s="72"/>
    </row>
    <row r="142" spans="5:19" ht="15.75" customHeight="1" x14ac:dyDescent="0.2">
      <c r="E142" s="76"/>
      <c r="I142" s="77"/>
      <c r="K142" s="76"/>
      <c r="L142" s="76"/>
      <c r="O142" s="76"/>
      <c r="P142" s="76"/>
      <c r="Q142" s="76"/>
      <c r="R142" s="76"/>
      <c r="S142" s="72"/>
    </row>
    <row r="143" spans="5:19" ht="15.75" customHeight="1" x14ac:dyDescent="0.2">
      <c r="E143" s="76"/>
      <c r="I143" s="77"/>
      <c r="K143" s="76"/>
      <c r="L143" s="76"/>
      <c r="O143" s="76"/>
      <c r="P143" s="76"/>
      <c r="Q143" s="76"/>
      <c r="R143" s="76"/>
      <c r="S143" s="72"/>
    </row>
    <row r="144" spans="5:19" ht="15.75" customHeight="1" x14ac:dyDescent="0.2">
      <c r="E144" s="76"/>
      <c r="I144" s="77"/>
      <c r="K144" s="76"/>
      <c r="L144" s="76"/>
      <c r="O144" s="76"/>
      <c r="P144" s="76"/>
      <c r="Q144" s="76"/>
      <c r="R144" s="76"/>
      <c r="S144" s="72"/>
    </row>
    <row r="145" spans="5:19" ht="15.75" customHeight="1" x14ac:dyDescent="0.2">
      <c r="E145" s="76"/>
      <c r="I145" s="77"/>
      <c r="K145" s="76"/>
      <c r="L145" s="76"/>
      <c r="O145" s="76"/>
      <c r="P145" s="76"/>
      <c r="Q145" s="76"/>
      <c r="R145" s="76"/>
      <c r="S145" s="72"/>
    </row>
    <row r="146" spans="5:19" ht="15.75" customHeight="1" x14ac:dyDescent="0.2">
      <c r="E146" s="76"/>
      <c r="I146" s="77"/>
      <c r="K146" s="76"/>
      <c r="L146" s="76"/>
      <c r="O146" s="76"/>
      <c r="P146" s="76"/>
      <c r="Q146" s="76"/>
      <c r="R146" s="76"/>
      <c r="S146" s="72"/>
    </row>
    <row r="147" spans="5:19" ht="15.75" customHeight="1" x14ac:dyDescent="0.2">
      <c r="E147" s="76"/>
      <c r="I147" s="77"/>
      <c r="K147" s="76"/>
      <c r="L147" s="76"/>
      <c r="O147" s="76"/>
      <c r="P147" s="76"/>
      <c r="Q147" s="76"/>
      <c r="R147" s="76"/>
      <c r="S147" s="72"/>
    </row>
    <row r="148" spans="5:19" ht="15.75" customHeight="1" x14ac:dyDescent="0.2">
      <c r="E148" s="76"/>
      <c r="I148" s="77"/>
      <c r="K148" s="76"/>
      <c r="L148" s="76"/>
      <c r="O148" s="76"/>
      <c r="P148" s="76"/>
      <c r="Q148" s="76"/>
      <c r="R148" s="76"/>
      <c r="S148" s="72"/>
    </row>
    <row r="149" spans="5:19" ht="15.75" customHeight="1" x14ac:dyDescent="0.2">
      <c r="E149" s="76"/>
      <c r="I149" s="77"/>
      <c r="K149" s="76"/>
      <c r="L149" s="76"/>
      <c r="O149" s="76"/>
      <c r="P149" s="76"/>
      <c r="Q149" s="76"/>
      <c r="R149" s="76"/>
      <c r="S149" s="72"/>
    </row>
    <row r="150" spans="5:19" ht="15.75" customHeight="1" x14ac:dyDescent="0.2">
      <c r="E150" s="76"/>
      <c r="I150" s="77"/>
      <c r="K150" s="76"/>
      <c r="L150" s="76"/>
      <c r="O150" s="76"/>
      <c r="P150" s="76"/>
      <c r="Q150" s="76"/>
      <c r="R150" s="76"/>
      <c r="S150" s="72"/>
    </row>
    <row r="151" spans="5:19" ht="15.75" customHeight="1" x14ac:dyDescent="0.2">
      <c r="E151" s="76"/>
      <c r="I151" s="77"/>
      <c r="K151" s="76"/>
      <c r="L151" s="76"/>
      <c r="O151" s="76"/>
      <c r="P151" s="76"/>
      <c r="Q151" s="76"/>
      <c r="R151" s="76"/>
      <c r="S151" s="72"/>
    </row>
    <row r="152" spans="5:19" ht="15.75" customHeight="1" x14ac:dyDescent="0.2">
      <c r="E152" s="76"/>
      <c r="I152" s="77"/>
      <c r="K152" s="76"/>
      <c r="L152" s="76"/>
      <c r="O152" s="76"/>
      <c r="P152" s="76"/>
      <c r="Q152" s="76"/>
      <c r="R152" s="76"/>
      <c r="S152" s="72"/>
    </row>
    <row r="153" spans="5:19" ht="15.75" customHeight="1" x14ac:dyDescent="0.2">
      <c r="E153" s="76"/>
      <c r="I153" s="77"/>
      <c r="K153" s="76"/>
      <c r="L153" s="76"/>
      <c r="O153" s="76"/>
      <c r="P153" s="76"/>
      <c r="Q153" s="76"/>
      <c r="R153" s="76"/>
      <c r="S153" s="72"/>
    </row>
    <row r="154" spans="5:19" ht="15.75" customHeight="1" x14ac:dyDescent="0.2">
      <c r="E154" s="76"/>
      <c r="I154" s="77"/>
      <c r="K154" s="76"/>
      <c r="L154" s="76"/>
      <c r="O154" s="76"/>
      <c r="P154" s="76"/>
      <c r="Q154" s="76"/>
      <c r="R154" s="76"/>
      <c r="S154" s="72"/>
    </row>
    <row r="155" spans="5:19" ht="15.75" customHeight="1" x14ac:dyDescent="0.2">
      <c r="E155" s="76"/>
      <c r="I155" s="77"/>
      <c r="K155" s="76"/>
      <c r="L155" s="76"/>
      <c r="O155" s="76"/>
      <c r="P155" s="76"/>
      <c r="Q155" s="76"/>
      <c r="R155" s="76"/>
      <c r="S155" s="72"/>
    </row>
    <row r="156" spans="5:19" ht="15.75" customHeight="1" x14ac:dyDescent="0.2">
      <c r="E156" s="76"/>
      <c r="I156" s="77"/>
      <c r="K156" s="76"/>
      <c r="L156" s="76"/>
      <c r="O156" s="76"/>
      <c r="P156" s="76"/>
      <c r="Q156" s="76"/>
      <c r="R156" s="76"/>
      <c r="S156" s="72"/>
    </row>
    <row r="157" spans="5:19" ht="15.75" customHeight="1" x14ac:dyDescent="0.2">
      <c r="E157" s="76"/>
      <c r="I157" s="77"/>
      <c r="K157" s="76"/>
      <c r="L157" s="76"/>
      <c r="O157" s="76"/>
      <c r="P157" s="76"/>
      <c r="Q157" s="76"/>
      <c r="R157" s="76"/>
      <c r="S157" s="72"/>
    </row>
    <row r="158" spans="5:19" ht="15.75" customHeight="1" x14ac:dyDescent="0.2">
      <c r="E158" s="76"/>
      <c r="I158" s="77"/>
      <c r="K158" s="76"/>
      <c r="L158" s="76"/>
      <c r="O158" s="76"/>
      <c r="P158" s="76"/>
      <c r="Q158" s="76"/>
      <c r="R158" s="76"/>
      <c r="S158" s="72"/>
    </row>
    <row r="159" spans="5:19" ht="15.75" customHeight="1" x14ac:dyDescent="0.2">
      <c r="E159" s="76"/>
      <c r="I159" s="77"/>
      <c r="K159" s="76"/>
      <c r="L159" s="76"/>
      <c r="O159" s="76"/>
      <c r="P159" s="76"/>
      <c r="Q159" s="76"/>
      <c r="R159" s="76"/>
      <c r="S159" s="72"/>
    </row>
    <row r="160" spans="5:19" ht="15.75" customHeight="1" x14ac:dyDescent="0.2">
      <c r="E160" s="76"/>
      <c r="I160" s="77"/>
      <c r="K160" s="76"/>
      <c r="L160" s="76"/>
      <c r="O160" s="76"/>
      <c r="P160" s="76"/>
      <c r="Q160" s="76"/>
      <c r="R160" s="76"/>
      <c r="S160" s="72"/>
    </row>
    <row r="161" spans="5:19" ht="15.75" customHeight="1" x14ac:dyDescent="0.2">
      <c r="E161" s="76"/>
      <c r="I161" s="77"/>
      <c r="K161" s="76"/>
      <c r="L161" s="76"/>
      <c r="O161" s="76"/>
      <c r="P161" s="76"/>
      <c r="Q161" s="76"/>
      <c r="R161" s="76"/>
      <c r="S161" s="72"/>
    </row>
    <row r="162" spans="5:19" ht="15.75" customHeight="1" x14ac:dyDescent="0.2">
      <c r="E162" s="76"/>
      <c r="I162" s="77"/>
      <c r="K162" s="76"/>
      <c r="L162" s="76"/>
      <c r="O162" s="76"/>
      <c r="P162" s="76"/>
      <c r="Q162" s="76"/>
      <c r="R162" s="76"/>
      <c r="S162" s="72"/>
    </row>
    <row r="163" spans="5:19" ht="15.75" customHeight="1" x14ac:dyDescent="0.2">
      <c r="E163" s="76"/>
      <c r="I163" s="77"/>
      <c r="K163" s="76"/>
      <c r="L163" s="76"/>
      <c r="O163" s="76"/>
      <c r="P163" s="76"/>
      <c r="Q163" s="76"/>
      <c r="R163" s="76"/>
      <c r="S163" s="72"/>
    </row>
    <row r="164" spans="5:19" ht="15.75" customHeight="1" x14ac:dyDescent="0.2">
      <c r="E164" s="76"/>
      <c r="I164" s="77"/>
      <c r="K164" s="76"/>
      <c r="L164" s="76"/>
      <c r="O164" s="76"/>
      <c r="P164" s="76"/>
      <c r="Q164" s="76"/>
      <c r="R164" s="76"/>
      <c r="S164" s="72"/>
    </row>
    <row r="165" spans="5:19" ht="15.75" customHeight="1" x14ac:dyDescent="0.2">
      <c r="E165" s="76"/>
      <c r="I165" s="77"/>
      <c r="K165" s="76"/>
      <c r="L165" s="76"/>
      <c r="O165" s="76"/>
      <c r="P165" s="76"/>
      <c r="Q165" s="76"/>
      <c r="R165" s="76"/>
      <c r="S165" s="72"/>
    </row>
    <row r="166" spans="5:19" ht="15.75" customHeight="1" x14ac:dyDescent="0.2">
      <c r="E166" s="76"/>
      <c r="I166" s="77"/>
      <c r="K166" s="76"/>
      <c r="L166" s="76"/>
      <c r="O166" s="76"/>
      <c r="P166" s="76"/>
      <c r="Q166" s="76"/>
      <c r="R166" s="76"/>
      <c r="S166" s="72"/>
    </row>
    <row r="167" spans="5:19" ht="15.75" customHeight="1" x14ac:dyDescent="0.2">
      <c r="E167" s="76"/>
      <c r="I167" s="77"/>
      <c r="K167" s="76"/>
      <c r="L167" s="76"/>
      <c r="O167" s="76"/>
      <c r="P167" s="76"/>
      <c r="Q167" s="76"/>
      <c r="R167" s="76"/>
      <c r="S167" s="72"/>
    </row>
    <row r="168" spans="5:19" ht="15.75" customHeight="1" x14ac:dyDescent="0.2">
      <c r="E168" s="76"/>
      <c r="I168" s="77"/>
      <c r="K168" s="76"/>
      <c r="L168" s="76"/>
      <c r="O168" s="76"/>
      <c r="P168" s="76"/>
      <c r="Q168" s="76"/>
      <c r="R168" s="76"/>
      <c r="S168" s="72"/>
    </row>
    <row r="169" spans="5:19" ht="15.75" customHeight="1" x14ac:dyDescent="0.2">
      <c r="E169" s="76"/>
      <c r="I169" s="77"/>
      <c r="K169" s="76"/>
      <c r="L169" s="76"/>
      <c r="O169" s="76"/>
      <c r="P169" s="76"/>
      <c r="Q169" s="76"/>
      <c r="R169" s="76"/>
      <c r="S169" s="72"/>
    </row>
    <row r="170" spans="5:19" ht="15.75" customHeight="1" x14ac:dyDescent="0.2">
      <c r="E170" s="76"/>
      <c r="I170" s="77"/>
      <c r="K170" s="76"/>
      <c r="L170" s="76"/>
      <c r="O170" s="76"/>
      <c r="P170" s="76"/>
      <c r="Q170" s="76"/>
      <c r="R170" s="76"/>
      <c r="S170" s="72"/>
    </row>
    <row r="171" spans="5:19" ht="15.75" customHeight="1" x14ac:dyDescent="0.2">
      <c r="E171" s="76"/>
      <c r="I171" s="77"/>
      <c r="K171" s="76"/>
      <c r="L171" s="76"/>
      <c r="O171" s="76"/>
      <c r="P171" s="76"/>
      <c r="Q171" s="76"/>
      <c r="R171" s="76"/>
      <c r="S171" s="72"/>
    </row>
    <row r="172" spans="5:19" ht="15.75" customHeight="1" x14ac:dyDescent="0.2">
      <c r="E172" s="76"/>
      <c r="I172" s="77"/>
      <c r="K172" s="76"/>
      <c r="L172" s="76"/>
      <c r="O172" s="76"/>
      <c r="P172" s="76"/>
      <c r="Q172" s="76"/>
      <c r="R172" s="76"/>
      <c r="S172" s="72"/>
    </row>
    <row r="173" spans="5:19" ht="15.75" customHeight="1" x14ac:dyDescent="0.2">
      <c r="E173" s="76"/>
      <c r="I173" s="77"/>
      <c r="K173" s="76"/>
      <c r="L173" s="76"/>
      <c r="O173" s="76"/>
      <c r="P173" s="76"/>
      <c r="Q173" s="76"/>
      <c r="R173" s="76"/>
      <c r="S173" s="72"/>
    </row>
    <row r="174" spans="5:19" ht="15.75" customHeight="1" x14ac:dyDescent="0.2">
      <c r="E174" s="76"/>
      <c r="I174" s="77"/>
      <c r="K174" s="76"/>
      <c r="L174" s="76"/>
      <c r="O174" s="76"/>
      <c r="P174" s="76"/>
      <c r="Q174" s="76"/>
      <c r="R174" s="76"/>
      <c r="S174" s="72"/>
    </row>
    <row r="175" spans="5:19" ht="15.75" customHeight="1" x14ac:dyDescent="0.2">
      <c r="E175" s="76"/>
      <c r="I175" s="77"/>
      <c r="K175" s="76"/>
      <c r="L175" s="76"/>
      <c r="O175" s="76"/>
      <c r="P175" s="76"/>
      <c r="Q175" s="76"/>
      <c r="R175" s="76"/>
      <c r="S175" s="72"/>
    </row>
    <row r="176" spans="5:19" ht="15.75" customHeight="1" x14ac:dyDescent="0.2">
      <c r="E176" s="76"/>
      <c r="I176" s="77"/>
      <c r="K176" s="76"/>
      <c r="L176" s="76"/>
      <c r="O176" s="76"/>
      <c r="P176" s="76"/>
      <c r="Q176" s="76"/>
      <c r="R176" s="76"/>
      <c r="S176" s="72"/>
    </row>
    <row r="177" spans="5:19" ht="15.75" customHeight="1" x14ac:dyDescent="0.2">
      <c r="E177" s="76"/>
      <c r="I177" s="77"/>
      <c r="K177" s="76"/>
      <c r="L177" s="76"/>
      <c r="O177" s="76"/>
      <c r="P177" s="76"/>
      <c r="Q177" s="76"/>
      <c r="R177" s="76"/>
      <c r="S177" s="72"/>
    </row>
    <row r="178" spans="5:19" ht="15.75" customHeight="1" x14ac:dyDescent="0.2">
      <c r="E178" s="76"/>
      <c r="I178" s="77"/>
      <c r="K178" s="76"/>
      <c r="L178" s="76"/>
      <c r="O178" s="76"/>
      <c r="P178" s="76"/>
      <c r="Q178" s="76"/>
      <c r="R178" s="76"/>
      <c r="S178" s="72"/>
    </row>
    <row r="179" spans="5:19" ht="15.75" customHeight="1" x14ac:dyDescent="0.2">
      <c r="E179" s="76"/>
      <c r="I179" s="77"/>
      <c r="K179" s="76"/>
      <c r="L179" s="76"/>
      <c r="O179" s="76"/>
      <c r="P179" s="76"/>
      <c r="Q179" s="76"/>
      <c r="R179" s="76"/>
      <c r="S179" s="72"/>
    </row>
    <row r="180" spans="5:19" ht="15.75" customHeight="1" x14ac:dyDescent="0.2">
      <c r="E180" s="76"/>
      <c r="I180" s="77"/>
      <c r="K180" s="76"/>
      <c r="L180" s="76"/>
      <c r="O180" s="76"/>
      <c r="P180" s="76"/>
      <c r="Q180" s="76"/>
      <c r="R180" s="76"/>
      <c r="S180" s="72"/>
    </row>
    <row r="181" spans="5:19" ht="15.75" customHeight="1" x14ac:dyDescent="0.2">
      <c r="E181" s="76"/>
      <c r="I181" s="77"/>
      <c r="K181" s="76"/>
      <c r="L181" s="76"/>
      <c r="O181" s="76"/>
      <c r="P181" s="76"/>
      <c r="Q181" s="76"/>
      <c r="R181" s="76"/>
      <c r="S181" s="72"/>
    </row>
    <row r="182" spans="5:19" ht="15.75" customHeight="1" x14ac:dyDescent="0.2">
      <c r="E182" s="76"/>
      <c r="I182" s="77"/>
      <c r="K182" s="76"/>
      <c r="L182" s="76"/>
      <c r="O182" s="76"/>
      <c r="P182" s="76"/>
      <c r="Q182" s="76"/>
      <c r="R182" s="76"/>
      <c r="S182" s="72"/>
    </row>
    <row r="183" spans="5:19" ht="15.75" customHeight="1" x14ac:dyDescent="0.2">
      <c r="E183" s="76"/>
      <c r="I183" s="77"/>
      <c r="K183" s="76"/>
      <c r="L183" s="76"/>
      <c r="O183" s="76"/>
      <c r="P183" s="76"/>
      <c r="Q183" s="76"/>
      <c r="R183" s="76"/>
      <c r="S183" s="72"/>
    </row>
    <row r="184" spans="5:19" ht="15.75" customHeight="1" x14ac:dyDescent="0.2">
      <c r="E184" s="76"/>
      <c r="I184" s="77"/>
      <c r="K184" s="76"/>
      <c r="L184" s="76"/>
      <c r="O184" s="76"/>
      <c r="P184" s="76"/>
      <c r="Q184" s="76"/>
      <c r="R184" s="76"/>
      <c r="S184" s="72"/>
    </row>
    <row r="185" spans="5:19" ht="15.75" customHeight="1" x14ac:dyDescent="0.2">
      <c r="E185" s="76"/>
      <c r="I185" s="77"/>
      <c r="K185" s="76"/>
      <c r="L185" s="76"/>
      <c r="O185" s="76"/>
      <c r="P185" s="76"/>
      <c r="Q185" s="76"/>
      <c r="R185" s="76"/>
      <c r="S185" s="72"/>
    </row>
    <row r="186" spans="5:19" ht="15.75" customHeight="1" x14ac:dyDescent="0.2">
      <c r="E186" s="76"/>
      <c r="I186" s="77"/>
      <c r="K186" s="76"/>
      <c r="L186" s="76"/>
      <c r="O186" s="76"/>
      <c r="P186" s="76"/>
      <c r="Q186" s="76"/>
      <c r="R186" s="76"/>
      <c r="S186" s="72"/>
    </row>
    <row r="187" spans="5:19" ht="15.75" customHeight="1" x14ac:dyDescent="0.2">
      <c r="E187" s="76"/>
      <c r="I187" s="77"/>
      <c r="K187" s="76"/>
      <c r="L187" s="76"/>
      <c r="O187" s="76"/>
      <c r="P187" s="76"/>
      <c r="Q187" s="76"/>
      <c r="R187" s="76"/>
      <c r="S187" s="72"/>
    </row>
    <row r="188" spans="5:19" ht="15.75" customHeight="1" x14ac:dyDescent="0.2">
      <c r="E188" s="76"/>
      <c r="I188" s="77"/>
      <c r="K188" s="76"/>
      <c r="L188" s="76"/>
      <c r="O188" s="76"/>
      <c r="P188" s="76"/>
      <c r="Q188" s="76"/>
      <c r="R188" s="76"/>
      <c r="S188" s="72"/>
    </row>
    <row r="189" spans="5:19" ht="15.75" customHeight="1" x14ac:dyDescent="0.2">
      <c r="E189" s="76"/>
      <c r="I189" s="77"/>
      <c r="K189" s="76"/>
      <c r="L189" s="76"/>
      <c r="O189" s="76"/>
      <c r="P189" s="76"/>
      <c r="Q189" s="76"/>
      <c r="R189" s="76"/>
      <c r="S189" s="72"/>
    </row>
    <row r="190" spans="5:19" ht="15.75" customHeight="1" x14ac:dyDescent="0.2">
      <c r="E190" s="76"/>
      <c r="I190" s="77"/>
      <c r="K190" s="76"/>
      <c r="L190" s="76"/>
      <c r="O190" s="76"/>
      <c r="P190" s="76"/>
      <c r="Q190" s="76"/>
      <c r="R190" s="76"/>
      <c r="S190" s="72"/>
    </row>
    <row r="191" spans="5:19" ht="15.75" customHeight="1" x14ac:dyDescent="0.2">
      <c r="E191" s="76"/>
      <c r="I191" s="77"/>
      <c r="K191" s="76"/>
      <c r="L191" s="76"/>
      <c r="O191" s="76"/>
      <c r="P191" s="76"/>
      <c r="Q191" s="76"/>
      <c r="R191" s="76"/>
      <c r="S191" s="72"/>
    </row>
    <row r="192" spans="5:19" ht="15.75" customHeight="1" x14ac:dyDescent="0.2">
      <c r="E192" s="76"/>
      <c r="I192" s="77"/>
      <c r="K192" s="76"/>
      <c r="L192" s="76"/>
      <c r="O192" s="76"/>
      <c r="P192" s="76"/>
      <c r="Q192" s="76"/>
      <c r="R192" s="76"/>
      <c r="S192" s="72"/>
    </row>
    <row r="193" spans="5:19" ht="15.75" customHeight="1" x14ac:dyDescent="0.2">
      <c r="E193" s="76"/>
      <c r="I193" s="77"/>
      <c r="K193" s="76"/>
      <c r="L193" s="76"/>
      <c r="O193" s="76"/>
      <c r="P193" s="76"/>
      <c r="Q193" s="76"/>
      <c r="R193" s="76"/>
      <c r="S193" s="72"/>
    </row>
    <row r="194" spans="5:19" ht="15.75" customHeight="1" x14ac:dyDescent="0.2">
      <c r="E194" s="76"/>
      <c r="I194" s="77"/>
      <c r="K194" s="76"/>
      <c r="L194" s="76"/>
      <c r="O194" s="76"/>
      <c r="P194" s="76"/>
      <c r="Q194" s="76"/>
      <c r="R194" s="76"/>
      <c r="S194" s="72"/>
    </row>
    <row r="195" spans="5:19" ht="15.75" customHeight="1" x14ac:dyDescent="0.2">
      <c r="E195" s="76"/>
      <c r="I195" s="77"/>
      <c r="K195" s="76"/>
      <c r="L195" s="76"/>
      <c r="O195" s="76"/>
      <c r="P195" s="76"/>
      <c r="Q195" s="76"/>
      <c r="R195" s="76"/>
      <c r="S195" s="72"/>
    </row>
    <row r="196" spans="5:19" ht="15.75" customHeight="1" x14ac:dyDescent="0.2">
      <c r="E196" s="76"/>
      <c r="I196" s="77"/>
      <c r="K196" s="76"/>
      <c r="L196" s="76"/>
      <c r="O196" s="76"/>
      <c r="P196" s="76"/>
      <c r="Q196" s="76"/>
      <c r="R196" s="76"/>
      <c r="S196" s="72"/>
    </row>
    <row r="197" spans="5:19" ht="15.75" customHeight="1" x14ac:dyDescent="0.2">
      <c r="E197" s="76"/>
      <c r="I197" s="77"/>
      <c r="K197" s="76"/>
      <c r="L197" s="76"/>
      <c r="O197" s="76"/>
      <c r="P197" s="76"/>
      <c r="Q197" s="76"/>
      <c r="R197" s="76"/>
      <c r="S197" s="72"/>
    </row>
    <row r="198" spans="5:19" ht="15.75" customHeight="1" x14ac:dyDescent="0.2">
      <c r="E198" s="76"/>
      <c r="I198" s="77"/>
      <c r="K198" s="76"/>
      <c r="L198" s="76"/>
      <c r="O198" s="76"/>
      <c r="P198" s="76"/>
      <c r="Q198" s="76"/>
      <c r="R198" s="76"/>
      <c r="S198" s="72"/>
    </row>
    <row r="199" spans="5:19" ht="15.75" customHeight="1" x14ac:dyDescent="0.2">
      <c r="E199" s="76"/>
      <c r="I199" s="77"/>
      <c r="K199" s="76"/>
      <c r="L199" s="76"/>
      <c r="O199" s="76"/>
      <c r="P199" s="76"/>
      <c r="Q199" s="76"/>
      <c r="R199" s="76"/>
      <c r="S199" s="72"/>
    </row>
    <row r="200" spans="5:19" ht="15.75" customHeight="1" x14ac:dyDescent="0.2">
      <c r="E200" s="76"/>
      <c r="I200" s="77"/>
      <c r="K200" s="76"/>
      <c r="L200" s="76"/>
      <c r="O200" s="76"/>
      <c r="P200" s="76"/>
      <c r="Q200" s="76"/>
      <c r="R200" s="76"/>
      <c r="S200" s="72"/>
    </row>
    <row r="201" spans="5:19" ht="15.75" customHeight="1" x14ac:dyDescent="0.2">
      <c r="E201" s="76"/>
      <c r="I201" s="77"/>
      <c r="K201" s="76"/>
      <c r="L201" s="76"/>
      <c r="O201" s="76"/>
      <c r="P201" s="76"/>
      <c r="Q201" s="76"/>
      <c r="R201" s="76"/>
      <c r="S201" s="72"/>
    </row>
    <row r="202" spans="5:19" ht="15.75" customHeight="1" x14ac:dyDescent="0.2">
      <c r="E202" s="76"/>
      <c r="I202" s="77"/>
      <c r="K202" s="76"/>
      <c r="L202" s="76"/>
      <c r="O202" s="76"/>
      <c r="P202" s="76"/>
      <c r="Q202" s="76"/>
      <c r="R202" s="76"/>
      <c r="S202" s="72"/>
    </row>
    <row r="203" spans="5:19" ht="15.75" customHeight="1" x14ac:dyDescent="0.2">
      <c r="E203" s="76"/>
      <c r="I203" s="77"/>
      <c r="K203" s="76"/>
      <c r="L203" s="76"/>
      <c r="O203" s="76"/>
      <c r="P203" s="76"/>
      <c r="Q203" s="76"/>
      <c r="R203" s="76"/>
      <c r="S203" s="72"/>
    </row>
    <row r="204" spans="5:19" ht="15.75" customHeight="1" x14ac:dyDescent="0.2">
      <c r="E204" s="76"/>
      <c r="I204" s="77"/>
      <c r="K204" s="76"/>
      <c r="L204" s="76"/>
      <c r="O204" s="76"/>
      <c r="P204" s="76"/>
      <c r="Q204" s="76"/>
      <c r="R204" s="76"/>
      <c r="S204" s="72"/>
    </row>
    <row r="205" spans="5:19" ht="15.75" customHeight="1" x14ac:dyDescent="0.2">
      <c r="E205" s="76"/>
      <c r="I205" s="77"/>
      <c r="K205" s="76"/>
      <c r="L205" s="76"/>
      <c r="O205" s="76"/>
      <c r="P205" s="76"/>
      <c r="Q205" s="76"/>
      <c r="R205" s="76"/>
      <c r="S205" s="72"/>
    </row>
    <row r="206" spans="5:19" ht="15.75" customHeight="1" x14ac:dyDescent="0.2">
      <c r="E206" s="76"/>
      <c r="I206" s="77"/>
      <c r="K206" s="76"/>
      <c r="L206" s="76"/>
      <c r="O206" s="76"/>
      <c r="P206" s="76"/>
      <c r="Q206" s="76"/>
      <c r="R206" s="76"/>
      <c r="S206" s="72"/>
    </row>
    <row r="207" spans="5:19" ht="15.75" customHeight="1" x14ac:dyDescent="0.2">
      <c r="E207" s="76"/>
      <c r="I207" s="77"/>
      <c r="K207" s="76"/>
      <c r="L207" s="76"/>
      <c r="O207" s="76"/>
      <c r="P207" s="76"/>
      <c r="Q207" s="76"/>
      <c r="R207" s="76"/>
      <c r="S207" s="72"/>
    </row>
    <row r="208" spans="5:19" ht="15.75" customHeight="1" x14ac:dyDescent="0.2">
      <c r="E208" s="76"/>
      <c r="I208" s="77"/>
      <c r="K208" s="76"/>
      <c r="L208" s="76"/>
      <c r="O208" s="76"/>
      <c r="P208" s="76"/>
      <c r="Q208" s="76"/>
      <c r="R208" s="76"/>
      <c r="S208" s="72"/>
    </row>
    <row r="209" spans="5:19" ht="15.75" customHeight="1" x14ac:dyDescent="0.2">
      <c r="E209" s="76"/>
      <c r="I209" s="77"/>
      <c r="K209" s="76"/>
      <c r="L209" s="76"/>
      <c r="O209" s="76"/>
      <c r="P209" s="76"/>
      <c r="Q209" s="76"/>
      <c r="R209" s="76"/>
      <c r="S209" s="72"/>
    </row>
    <row r="210" spans="5:19" ht="15.75" customHeight="1" x14ac:dyDescent="0.2">
      <c r="E210" s="76"/>
      <c r="I210" s="77"/>
      <c r="K210" s="76"/>
      <c r="L210" s="76"/>
      <c r="O210" s="76"/>
      <c r="P210" s="76"/>
      <c r="Q210" s="76"/>
      <c r="R210" s="76"/>
      <c r="S210" s="72"/>
    </row>
    <row r="211" spans="5:19" ht="15.75" customHeight="1" x14ac:dyDescent="0.2">
      <c r="E211" s="76"/>
      <c r="I211" s="77"/>
      <c r="K211" s="76"/>
      <c r="L211" s="76"/>
      <c r="O211" s="76"/>
      <c r="P211" s="76"/>
      <c r="Q211" s="76"/>
      <c r="R211" s="76"/>
      <c r="S211" s="72"/>
    </row>
    <row r="212" spans="5:19" ht="15.75" customHeight="1" x14ac:dyDescent="0.2">
      <c r="E212" s="76"/>
      <c r="I212" s="77"/>
      <c r="K212" s="76"/>
      <c r="L212" s="76"/>
      <c r="O212" s="76"/>
      <c r="P212" s="76"/>
      <c r="Q212" s="76"/>
      <c r="R212" s="76"/>
      <c r="S212" s="72"/>
    </row>
    <row r="213" spans="5:19" ht="15.75" customHeight="1" x14ac:dyDescent="0.2">
      <c r="E213" s="76"/>
      <c r="I213" s="77"/>
      <c r="K213" s="76"/>
      <c r="L213" s="76"/>
      <c r="O213" s="76"/>
      <c r="P213" s="76"/>
      <c r="Q213" s="76"/>
      <c r="R213" s="76"/>
      <c r="S213" s="72"/>
    </row>
    <row r="214" spans="5:19" ht="15.75" customHeight="1" x14ac:dyDescent="0.2">
      <c r="E214" s="76"/>
      <c r="I214" s="77"/>
      <c r="K214" s="76"/>
      <c r="L214" s="76"/>
      <c r="O214" s="76"/>
      <c r="P214" s="76"/>
      <c r="Q214" s="76"/>
      <c r="R214" s="76"/>
      <c r="S214" s="72"/>
    </row>
    <row r="215" spans="5:19" ht="15.75" customHeight="1" x14ac:dyDescent="0.2">
      <c r="E215" s="76"/>
      <c r="I215" s="77"/>
      <c r="K215" s="76"/>
      <c r="L215" s="76"/>
      <c r="O215" s="76"/>
      <c r="P215" s="76"/>
      <c r="Q215" s="76"/>
      <c r="R215" s="76"/>
      <c r="S215" s="72"/>
    </row>
    <row r="216" spans="5:19" ht="15.75" customHeight="1" x14ac:dyDescent="0.2">
      <c r="E216" s="76"/>
      <c r="I216" s="77"/>
      <c r="K216" s="76"/>
      <c r="L216" s="76"/>
      <c r="O216" s="76"/>
      <c r="P216" s="76"/>
      <c r="Q216" s="76"/>
      <c r="R216" s="76"/>
      <c r="S216" s="72"/>
    </row>
    <row r="217" spans="5:19" ht="15.75" customHeight="1" x14ac:dyDescent="0.2">
      <c r="E217" s="76"/>
      <c r="I217" s="77"/>
      <c r="K217" s="76"/>
      <c r="L217" s="76"/>
      <c r="O217" s="76"/>
      <c r="P217" s="76"/>
      <c r="Q217" s="76"/>
      <c r="R217" s="76"/>
      <c r="S217" s="72"/>
    </row>
    <row r="218" spans="5:19" ht="15.75" customHeight="1" x14ac:dyDescent="0.2">
      <c r="E218" s="76"/>
      <c r="I218" s="77"/>
      <c r="K218" s="76"/>
      <c r="L218" s="76"/>
      <c r="O218" s="76"/>
      <c r="P218" s="76"/>
      <c r="Q218" s="76"/>
      <c r="R218" s="76"/>
      <c r="S218" s="72"/>
    </row>
    <row r="219" spans="5:19" ht="15.75" customHeight="1" x14ac:dyDescent="0.2">
      <c r="E219" s="76"/>
      <c r="I219" s="77"/>
      <c r="K219" s="76"/>
      <c r="L219" s="76"/>
      <c r="O219" s="76"/>
      <c r="P219" s="76"/>
      <c r="Q219" s="76"/>
      <c r="R219" s="76"/>
      <c r="S219" s="72"/>
    </row>
    <row r="220" spans="5:19" ht="15.75" customHeight="1" x14ac:dyDescent="0.2">
      <c r="E220" s="76"/>
      <c r="I220" s="77"/>
      <c r="K220" s="76"/>
      <c r="L220" s="76"/>
      <c r="O220" s="76"/>
      <c r="P220" s="76"/>
      <c r="Q220" s="76"/>
      <c r="R220" s="76"/>
      <c r="S220" s="72"/>
    </row>
    <row r="221" spans="5:19" ht="15.75" customHeight="1" x14ac:dyDescent="0.2">
      <c r="E221" s="76"/>
      <c r="I221" s="77"/>
      <c r="K221" s="76"/>
      <c r="L221" s="76"/>
      <c r="O221" s="76"/>
      <c r="P221" s="76"/>
      <c r="Q221" s="76"/>
      <c r="R221" s="76"/>
      <c r="S221" s="72"/>
    </row>
    <row r="222" spans="5:19" ht="15.75" customHeight="1" x14ac:dyDescent="0.2">
      <c r="E222" s="76"/>
      <c r="I222" s="77"/>
      <c r="K222" s="76"/>
      <c r="L222" s="76"/>
      <c r="O222" s="76"/>
      <c r="P222" s="76"/>
      <c r="Q222" s="76"/>
      <c r="R222" s="76"/>
      <c r="S222" s="72"/>
    </row>
    <row r="223" spans="5:19" ht="15.75" customHeight="1" x14ac:dyDescent="0.2">
      <c r="E223" s="76"/>
      <c r="I223" s="77"/>
      <c r="K223" s="76"/>
      <c r="L223" s="76"/>
      <c r="O223" s="76"/>
      <c r="P223" s="76"/>
      <c r="Q223" s="76"/>
      <c r="R223" s="76"/>
      <c r="S223" s="72"/>
    </row>
    <row r="224" spans="5:19" ht="15.75" customHeight="1" x14ac:dyDescent="0.2">
      <c r="E224" s="76"/>
      <c r="I224" s="77"/>
      <c r="K224" s="76"/>
      <c r="L224" s="76"/>
      <c r="O224" s="76"/>
      <c r="P224" s="76"/>
      <c r="Q224" s="76"/>
      <c r="R224" s="76"/>
      <c r="S224" s="72"/>
    </row>
    <row r="225" spans="5:19" ht="15.75" customHeight="1" x14ac:dyDescent="0.2">
      <c r="E225" s="76"/>
      <c r="I225" s="77"/>
      <c r="K225" s="76"/>
      <c r="L225" s="76"/>
      <c r="O225" s="76"/>
      <c r="P225" s="76"/>
      <c r="Q225" s="76"/>
      <c r="R225" s="76"/>
      <c r="S225" s="72"/>
    </row>
    <row r="226" spans="5:19" ht="15.75" customHeight="1" x14ac:dyDescent="0.2">
      <c r="E226" s="76"/>
      <c r="I226" s="77"/>
      <c r="K226" s="76"/>
      <c r="L226" s="76"/>
      <c r="O226" s="76"/>
      <c r="P226" s="76"/>
      <c r="Q226" s="76"/>
      <c r="R226" s="76"/>
      <c r="S226" s="72"/>
    </row>
    <row r="227" spans="5:19" ht="15.75" customHeight="1" x14ac:dyDescent="0.2">
      <c r="E227" s="76"/>
      <c r="I227" s="77"/>
      <c r="K227" s="76"/>
      <c r="L227" s="76"/>
      <c r="O227" s="76"/>
      <c r="P227" s="76"/>
      <c r="Q227" s="76"/>
      <c r="R227" s="76"/>
      <c r="S227" s="72"/>
    </row>
    <row r="228" spans="5:19" ht="15.75" customHeight="1" x14ac:dyDescent="0.2">
      <c r="E228" s="76"/>
      <c r="I228" s="77"/>
      <c r="K228" s="76"/>
      <c r="L228" s="76"/>
      <c r="O228" s="76"/>
      <c r="P228" s="76"/>
      <c r="Q228" s="76"/>
      <c r="R228" s="76"/>
      <c r="S228" s="72"/>
    </row>
    <row r="229" spans="5:19" ht="15.75" customHeight="1" x14ac:dyDescent="0.2">
      <c r="E229" s="76"/>
      <c r="I229" s="77"/>
      <c r="K229" s="76"/>
      <c r="L229" s="76"/>
      <c r="O229" s="76"/>
      <c r="P229" s="76"/>
      <c r="Q229" s="76"/>
      <c r="R229" s="76"/>
      <c r="S229" s="72"/>
    </row>
    <row r="230" spans="5:19" ht="15.75" customHeight="1" x14ac:dyDescent="0.2">
      <c r="E230" s="76"/>
      <c r="I230" s="77"/>
      <c r="K230" s="76"/>
      <c r="L230" s="76"/>
      <c r="O230" s="76"/>
      <c r="P230" s="76"/>
      <c r="Q230" s="76"/>
      <c r="R230" s="76"/>
      <c r="S230" s="72"/>
    </row>
    <row r="231" spans="5:19" ht="15.75" customHeight="1" x14ac:dyDescent="0.2">
      <c r="E231" s="76"/>
      <c r="I231" s="77"/>
      <c r="K231" s="76"/>
      <c r="L231" s="76"/>
      <c r="O231" s="76"/>
      <c r="P231" s="76"/>
      <c r="Q231" s="76"/>
      <c r="R231" s="76"/>
      <c r="S231" s="72"/>
    </row>
    <row r="232" spans="5:19" ht="15.75" customHeight="1" x14ac:dyDescent="0.2">
      <c r="E232" s="76"/>
      <c r="I232" s="77"/>
      <c r="K232" s="76"/>
      <c r="L232" s="76"/>
      <c r="O232" s="76"/>
      <c r="P232" s="76"/>
      <c r="Q232" s="76"/>
      <c r="R232" s="76"/>
      <c r="S232" s="72"/>
    </row>
    <row r="233" spans="5:19" ht="15.75" customHeight="1" x14ac:dyDescent="0.2">
      <c r="E233" s="76"/>
      <c r="I233" s="77"/>
      <c r="K233" s="76"/>
      <c r="L233" s="76"/>
      <c r="O233" s="76"/>
      <c r="P233" s="76"/>
      <c r="Q233" s="76"/>
      <c r="R233" s="76"/>
      <c r="S233" s="72"/>
    </row>
    <row r="234" spans="5:19" ht="15.75" customHeight="1" x14ac:dyDescent="0.2">
      <c r="E234" s="76"/>
      <c r="I234" s="77"/>
      <c r="K234" s="76"/>
      <c r="L234" s="76"/>
      <c r="O234" s="76"/>
      <c r="P234" s="76"/>
      <c r="Q234" s="76"/>
      <c r="R234" s="76"/>
      <c r="S234" s="72"/>
    </row>
    <row r="235" spans="5:19" ht="15.75" customHeight="1" x14ac:dyDescent="0.2">
      <c r="E235" s="76"/>
      <c r="I235" s="77"/>
      <c r="K235" s="76"/>
      <c r="L235" s="76"/>
      <c r="O235" s="76"/>
      <c r="P235" s="76"/>
      <c r="Q235" s="76"/>
      <c r="R235" s="76"/>
      <c r="S235" s="72"/>
    </row>
    <row r="236" spans="5:19" ht="15.75" customHeight="1" x14ac:dyDescent="0.2">
      <c r="E236" s="76"/>
      <c r="I236" s="77"/>
      <c r="K236" s="76"/>
      <c r="L236" s="76"/>
      <c r="O236" s="76"/>
      <c r="P236" s="76"/>
      <c r="Q236" s="76"/>
      <c r="R236" s="76"/>
      <c r="S236" s="72"/>
    </row>
    <row r="237" spans="5:19" ht="15.75" customHeight="1" x14ac:dyDescent="0.2">
      <c r="E237" s="76"/>
      <c r="I237" s="77"/>
      <c r="K237" s="76"/>
      <c r="L237" s="76"/>
      <c r="O237" s="76"/>
      <c r="P237" s="76"/>
      <c r="Q237" s="76"/>
      <c r="R237" s="76"/>
      <c r="S237" s="72"/>
    </row>
    <row r="238" spans="5:19" ht="15.75" customHeight="1" x14ac:dyDescent="0.2">
      <c r="E238" s="76"/>
      <c r="I238" s="77"/>
      <c r="K238" s="76"/>
      <c r="L238" s="76"/>
      <c r="O238" s="76"/>
      <c r="P238" s="76"/>
      <c r="Q238" s="76"/>
      <c r="R238" s="76"/>
      <c r="S238" s="72"/>
    </row>
    <row r="239" spans="5:19" ht="15.75" customHeight="1" x14ac:dyDescent="0.2">
      <c r="E239" s="76"/>
      <c r="I239" s="77"/>
      <c r="K239" s="76"/>
      <c r="L239" s="76"/>
      <c r="O239" s="76"/>
      <c r="P239" s="76"/>
      <c r="Q239" s="76"/>
      <c r="R239" s="76"/>
      <c r="S239" s="72"/>
    </row>
    <row r="240" spans="5:19" ht="15.75" customHeight="1" x14ac:dyDescent="0.2">
      <c r="E240" s="76"/>
      <c r="I240" s="77"/>
      <c r="K240" s="76"/>
      <c r="L240" s="76"/>
      <c r="O240" s="76"/>
      <c r="P240" s="76"/>
      <c r="Q240" s="76"/>
      <c r="R240" s="76"/>
      <c r="S240" s="72"/>
    </row>
    <row r="241" spans="5:19" ht="15.75" customHeight="1" x14ac:dyDescent="0.2">
      <c r="E241" s="76"/>
      <c r="I241" s="77"/>
      <c r="K241" s="76"/>
      <c r="L241" s="76"/>
      <c r="O241" s="76"/>
      <c r="P241" s="76"/>
      <c r="Q241" s="76"/>
      <c r="R241" s="76"/>
      <c r="S241" s="72"/>
    </row>
    <row r="242" spans="5:19" ht="15.75" customHeight="1" x14ac:dyDescent="0.2">
      <c r="E242" s="76"/>
      <c r="I242" s="77"/>
      <c r="K242" s="76"/>
      <c r="L242" s="76"/>
      <c r="O242" s="76"/>
      <c r="P242" s="76"/>
      <c r="Q242" s="76"/>
      <c r="R242" s="76"/>
      <c r="S242" s="72"/>
    </row>
    <row r="243" spans="5:19" ht="15.75" customHeight="1" x14ac:dyDescent="0.2">
      <c r="E243" s="76"/>
      <c r="I243" s="77"/>
      <c r="K243" s="76"/>
      <c r="L243" s="76"/>
      <c r="O243" s="76"/>
      <c r="P243" s="76"/>
      <c r="Q243" s="76"/>
      <c r="R243" s="76"/>
      <c r="S243" s="72"/>
    </row>
    <row r="244" spans="5:19" ht="15.75" customHeight="1" x14ac:dyDescent="0.2">
      <c r="E244" s="76"/>
      <c r="I244" s="77"/>
      <c r="K244" s="76"/>
      <c r="L244" s="76"/>
      <c r="O244" s="76"/>
      <c r="P244" s="76"/>
      <c r="Q244" s="76"/>
      <c r="R244" s="76"/>
      <c r="S244" s="72"/>
    </row>
    <row r="245" spans="5:19" ht="15.75" customHeight="1" x14ac:dyDescent="0.2">
      <c r="E245" s="76"/>
      <c r="I245" s="77"/>
      <c r="K245" s="76"/>
      <c r="L245" s="76"/>
      <c r="O245" s="76"/>
      <c r="P245" s="76"/>
      <c r="Q245" s="76"/>
      <c r="R245" s="76"/>
      <c r="S245" s="72"/>
    </row>
    <row r="246" spans="5:19" ht="15.75" customHeight="1" x14ac:dyDescent="0.2">
      <c r="E246" s="76"/>
      <c r="I246" s="77"/>
      <c r="K246" s="76"/>
      <c r="L246" s="76"/>
      <c r="O246" s="76"/>
      <c r="P246" s="76"/>
      <c r="Q246" s="76"/>
      <c r="R246" s="76"/>
      <c r="S246" s="72"/>
    </row>
    <row r="247" spans="5:19" ht="15.75" customHeight="1" x14ac:dyDescent="0.2">
      <c r="E247" s="76"/>
      <c r="I247" s="77"/>
      <c r="K247" s="76"/>
      <c r="L247" s="76"/>
      <c r="O247" s="76"/>
      <c r="P247" s="76"/>
      <c r="Q247" s="76"/>
      <c r="R247" s="76"/>
      <c r="S247" s="72"/>
    </row>
    <row r="248" spans="5:19" ht="15.75" customHeight="1" x14ac:dyDescent="0.2">
      <c r="E248" s="76"/>
      <c r="I248" s="77"/>
      <c r="K248" s="76"/>
      <c r="L248" s="76"/>
      <c r="O248" s="76"/>
      <c r="P248" s="76"/>
      <c r="Q248" s="76"/>
      <c r="R248" s="76"/>
      <c r="S248" s="72"/>
    </row>
    <row r="249" spans="5:19" ht="15.75" customHeight="1" x14ac:dyDescent="0.2">
      <c r="E249" s="76"/>
      <c r="I249" s="77"/>
      <c r="K249" s="76"/>
      <c r="L249" s="76"/>
      <c r="O249" s="76"/>
      <c r="P249" s="76"/>
      <c r="Q249" s="76"/>
      <c r="R249" s="76"/>
      <c r="S249" s="72"/>
    </row>
    <row r="250" spans="5:19" ht="15.75" customHeight="1" x14ac:dyDescent="0.2">
      <c r="E250" s="76"/>
      <c r="I250" s="77"/>
      <c r="K250" s="76"/>
      <c r="L250" s="76"/>
      <c r="O250" s="76"/>
      <c r="P250" s="76"/>
      <c r="Q250" s="76"/>
      <c r="R250" s="76"/>
      <c r="S250" s="72"/>
    </row>
    <row r="251" spans="5:19" ht="15.75" customHeight="1" x14ac:dyDescent="0.2">
      <c r="E251" s="76"/>
      <c r="I251" s="77"/>
      <c r="K251" s="76"/>
      <c r="L251" s="76"/>
      <c r="O251" s="76"/>
      <c r="P251" s="76"/>
      <c r="Q251" s="76"/>
      <c r="R251" s="76"/>
      <c r="S251" s="72"/>
    </row>
    <row r="252" spans="5:19" ht="15.75" customHeight="1" x14ac:dyDescent="0.2">
      <c r="E252" s="76"/>
      <c r="I252" s="77"/>
      <c r="K252" s="76"/>
      <c r="L252" s="76"/>
      <c r="O252" s="76"/>
      <c r="P252" s="76"/>
      <c r="Q252" s="76"/>
      <c r="R252" s="76"/>
      <c r="S252" s="72"/>
    </row>
    <row r="253" spans="5:19" ht="15.75" customHeight="1" x14ac:dyDescent="0.2">
      <c r="E253" s="76"/>
      <c r="I253" s="77"/>
      <c r="K253" s="76"/>
      <c r="L253" s="76"/>
      <c r="O253" s="76"/>
      <c r="P253" s="76"/>
      <c r="Q253" s="76"/>
      <c r="R253" s="76"/>
      <c r="S253" s="72"/>
    </row>
    <row r="254" spans="5:19" ht="15.75" customHeight="1" x14ac:dyDescent="0.2">
      <c r="E254" s="76"/>
      <c r="I254" s="77"/>
      <c r="K254" s="76"/>
      <c r="L254" s="76"/>
      <c r="O254" s="76"/>
      <c r="P254" s="76"/>
      <c r="Q254" s="76"/>
      <c r="R254" s="76"/>
      <c r="S254" s="72"/>
    </row>
    <row r="255" spans="5:19" ht="15.75" customHeight="1" x14ac:dyDescent="0.2">
      <c r="E255" s="76"/>
      <c r="I255" s="77"/>
      <c r="K255" s="76"/>
      <c r="L255" s="76"/>
      <c r="O255" s="76"/>
      <c r="P255" s="76"/>
      <c r="Q255" s="76"/>
      <c r="R255" s="76"/>
      <c r="S255" s="72"/>
    </row>
    <row r="256" spans="5:19" ht="15.75" customHeight="1" x14ac:dyDescent="0.2">
      <c r="E256" s="76"/>
      <c r="I256" s="77"/>
      <c r="K256" s="76"/>
      <c r="L256" s="76"/>
      <c r="O256" s="76"/>
      <c r="P256" s="76"/>
      <c r="Q256" s="76"/>
      <c r="R256" s="76"/>
      <c r="S256" s="72"/>
    </row>
    <row r="257" spans="5:19" ht="15.75" customHeight="1" x14ac:dyDescent="0.2">
      <c r="E257" s="76"/>
      <c r="I257" s="77"/>
      <c r="K257" s="76"/>
      <c r="L257" s="76"/>
      <c r="O257" s="76"/>
      <c r="P257" s="76"/>
      <c r="Q257" s="76"/>
      <c r="R257" s="76"/>
      <c r="S257" s="72"/>
    </row>
    <row r="258" spans="5:19" ht="15.75" customHeight="1" x14ac:dyDescent="0.2">
      <c r="E258" s="76"/>
      <c r="I258" s="77"/>
      <c r="K258" s="76"/>
      <c r="L258" s="76"/>
      <c r="O258" s="76"/>
      <c r="P258" s="76"/>
      <c r="Q258" s="76"/>
      <c r="R258" s="76"/>
      <c r="S258" s="72"/>
    </row>
    <row r="259" spans="5:19" ht="15.75" customHeight="1" x14ac:dyDescent="0.2">
      <c r="E259" s="76"/>
      <c r="I259" s="77"/>
      <c r="K259" s="76"/>
      <c r="L259" s="76"/>
      <c r="O259" s="76"/>
      <c r="P259" s="76"/>
      <c r="Q259" s="76"/>
      <c r="R259" s="76"/>
      <c r="S259" s="72"/>
    </row>
    <row r="260" spans="5:19" ht="15.75" customHeight="1" x14ac:dyDescent="0.2">
      <c r="E260" s="76"/>
      <c r="I260" s="77"/>
      <c r="K260" s="76"/>
      <c r="L260" s="76"/>
      <c r="O260" s="76"/>
      <c r="P260" s="76"/>
      <c r="Q260" s="76"/>
      <c r="R260" s="76"/>
      <c r="S260" s="72"/>
    </row>
    <row r="261" spans="5:19" ht="15.75" customHeight="1" x14ac:dyDescent="0.2">
      <c r="E261" s="76"/>
      <c r="I261" s="77"/>
      <c r="K261" s="76"/>
      <c r="L261" s="76"/>
      <c r="O261" s="76"/>
      <c r="P261" s="76"/>
      <c r="Q261" s="76"/>
      <c r="R261" s="76"/>
      <c r="S261" s="72"/>
    </row>
    <row r="262" spans="5:19" ht="15.75" customHeight="1" x14ac:dyDescent="0.2">
      <c r="E262" s="76"/>
      <c r="I262" s="77"/>
      <c r="K262" s="76"/>
      <c r="L262" s="76"/>
      <c r="O262" s="76"/>
      <c r="P262" s="76"/>
      <c r="Q262" s="76"/>
      <c r="R262" s="76"/>
      <c r="S262" s="72"/>
    </row>
    <row r="263" spans="5:19" ht="15.75" customHeight="1" x14ac:dyDescent="0.2">
      <c r="E263" s="76"/>
      <c r="I263" s="77"/>
      <c r="K263" s="76"/>
      <c r="L263" s="76"/>
      <c r="O263" s="76"/>
      <c r="P263" s="76"/>
      <c r="Q263" s="76"/>
      <c r="R263" s="76"/>
      <c r="S263" s="72"/>
    </row>
    <row r="264" spans="5:19" ht="15.75" customHeight="1" x14ac:dyDescent="0.2">
      <c r="E264" s="76"/>
      <c r="I264" s="77"/>
      <c r="K264" s="76"/>
      <c r="L264" s="76"/>
      <c r="O264" s="76"/>
      <c r="P264" s="76"/>
      <c r="Q264" s="76"/>
      <c r="R264" s="76"/>
      <c r="S264" s="72"/>
    </row>
    <row r="265" spans="5:19" ht="15.75" customHeight="1" x14ac:dyDescent="0.2">
      <c r="E265" s="76"/>
      <c r="I265" s="77"/>
      <c r="K265" s="76"/>
      <c r="L265" s="76"/>
      <c r="O265" s="76"/>
      <c r="P265" s="76"/>
      <c r="Q265" s="76"/>
      <c r="R265" s="76"/>
      <c r="S265" s="72"/>
    </row>
    <row r="266" spans="5:19" ht="15.75" customHeight="1" x14ac:dyDescent="0.2">
      <c r="E266" s="76"/>
      <c r="I266" s="77"/>
      <c r="K266" s="76"/>
      <c r="L266" s="76"/>
      <c r="O266" s="76"/>
      <c r="P266" s="76"/>
      <c r="Q266" s="76"/>
      <c r="R266" s="76"/>
      <c r="S266" s="72"/>
    </row>
    <row r="267" spans="5:19" ht="15.75" customHeight="1" x14ac:dyDescent="0.2">
      <c r="E267" s="76"/>
      <c r="I267" s="77"/>
      <c r="K267" s="76"/>
      <c r="L267" s="76"/>
      <c r="O267" s="76"/>
      <c r="P267" s="76"/>
      <c r="Q267" s="76"/>
      <c r="R267" s="76"/>
      <c r="S267" s="72"/>
    </row>
    <row r="268" spans="5:19" ht="15.75" customHeight="1" x14ac:dyDescent="0.2">
      <c r="E268" s="76"/>
      <c r="I268" s="77"/>
      <c r="K268" s="76"/>
      <c r="L268" s="76"/>
      <c r="O268" s="76"/>
      <c r="P268" s="76"/>
      <c r="Q268" s="76"/>
      <c r="R268" s="76"/>
      <c r="S268" s="72"/>
    </row>
    <row r="269" spans="5:19" ht="15.75" customHeight="1" x14ac:dyDescent="0.2">
      <c r="E269" s="76"/>
      <c r="I269" s="77"/>
      <c r="K269" s="76"/>
      <c r="L269" s="76"/>
      <c r="O269" s="76"/>
      <c r="P269" s="76"/>
      <c r="Q269" s="76"/>
      <c r="R269" s="76"/>
      <c r="S269" s="72"/>
    </row>
    <row r="270" spans="5:19" ht="15.75" customHeight="1" x14ac:dyDescent="0.2">
      <c r="E270" s="76"/>
      <c r="I270" s="77"/>
      <c r="K270" s="76"/>
      <c r="L270" s="76"/>
      <c r="O270" s="76"/>
      <c r="P270" s="76"/>
      <c r="Q270" s="76"/>
      <c r="R270" s="76"/>
      <c r="S270" s="72"/>
    </row>
    <row r="271" spans="5:19" ht="15.75" customHeight="1" x14ac:dyDescent="0.2">
      <c r="E271" s="76"/>
      <c r="I271" s="77"/>
      <c r="K271" s="76"/>
      <c r="L271" s="76"/>
      <c r="O271" s="76"/>
      <c r="P271" s="76"/>
      <c r="Q271" s="76"/>
      <c r="R271" s="76"/>
      <c r="S271" s="72"/>
    </row>
    <row r="272" spans="5:19" ht="15.75" customHeight="1" x14ac:dyDescent="0.2">
      <c r="E272" s="76"/>
      <c r="I272" s="77"/>
      <c r="K272" s="76"/>
      <c r="L272" s="76"/>
      <c r="O272" s="76"/>
      <c r="P272" s="76"/>
      <c r="Q272" s="76"/>
      <c r="R272" s="76"/>
      <c r="S272" s="72"/>
    </row>
    <row r="273" spans="5:19" ht="15.75" customHeight="1" x14ac:dyDescent="0.2">
      <c r="E273" s="76"/>
      <c r="I273" s="77"/>
      <c r="K273" s="76"/>
      <c r="L273" s="76"/>
      <c r="O273" s="76"/>
      <c r="P273" s="76"/>
      <c r="Q273" s="76"/>
      <c r="R273" s="76"/>
      <c r="S273" s="72"/>
    </row>
    <row r="274" spans="5:19" ht="15.75" customHeight="1" x14ac:dyDescent="0.2">
      <c r="E274" s="76"/>
      <c r="I274" s="77"/>
      <c r="K274" s="76"/>
      <c r="L274" s="76"/>
      <c r="O274" s="76"/>
      <c r="P274" s="76"/>
      <c r="Q274" s="76"/>
      <c r="R274" s="76"/>
      <c r="S274" s="72"/>
    </row>
    <row r="275" spans="5:19" ht="15.75" customHeight="1" x14ac:dyDescent="0.2">
      <c r="E275" s="76"/>
      <c r="I275" s="77"/>
      <c r="K275" s="76"/>
      <c r="L275" s="76"/>
      <c r="O275" s="76"/>
      <c r="P275" s="76"/>
      <c r="Q275" s="76"/>
      <c r="R275" s="76"/>
      <c r="S275" s="72"/>
    </row>
    <row r="276" spans="5:19" ht="15.75" customHeight="1" x14ac:dyDescent="0.2">
      <c r="E276" s="76"/>
      <c r="I276" s="77"/>
      <c r="K276" s="76"/>
      <c r="L276" s="76"/>
      <c r="O276" s="76"/>
      <c r="P276" s="76"/>
      <c r="Q276" s="76"/>
      <c r="R276" s="76"/>
      <c r="S276" s="72"/>
    </row>
    <row r="277" spans="5:19" ht="15.75" customHeight="1" x14ac:dyDescent="0.2">
      <c r="E277" s="76"/>
      <c r="I277" s="77"/>
      <c r="K277" s="76"/>
      <c r="L277" s="76"/>
      <c r="O277" s="76"/>
      <c r="P277" s="76"/>
      <c r="Q277" s="76"/>
      <c r="R277" s="76"/>
      <c r="S277" s="72"/>
    </row>
    <row r="278" spans="5:19" ht="15.75" customHeight="1" x14ac:dyDescent="0.2">
      <c r="E278" s="76"/>
      <c r="I278" s="77"/>
      <c r="K278" s="76"/>
      <c r="L278" s="76"/>
      <c r="O278" s="76"/>
      <c r="P278" s="76"/>
      <c r="Q278" s="76"/>
      <c r="R278" s="76"/>
      <c r="S278" s="72"/>
    </row>
    <row r="279" spans="5:19" ht="15.75" customHeight="1" x14ac:dyDescent="0.2">
      <c r="E279" s="76"/>
      <c r="I279" s="77"/>
      <c r="K279" s="76"/>
      <c r="L279" s="76"/>
      <c r="O279" s="76"/>
      <c r="P279" s="76"/>
      <c r="Q279" s="76"/>
      <c r="R279" s="76"/>
      <c r="S279" s="72"/>
    </row>
    <row r="280" spans="5:19" ht="15.75" customHeight="1" x14ac:dyDescent="0.2">
      <c r="E280" s="76"/>
      <c r="I280" s="77"/>
      <c r="K280" s="76"/>
      <c r="L280" s="76"/>
      <c r="O280" s="76"/>
      <c r="P280" s="76"/>
      <c r="Q280" s="76"/>
      <c r="R280" s="76"/>
      <c r="S280" s="72"/>
    </row>
    <row r="281" spans="5:19" ht="15.75" customHeight="1" x14ac:dyDescent="0.2">
      <c r="E281" s="76"/>
      <c r="I281" s="77"/>
      <c r="K281" s="76"/>
      <c r="L281" s="76"/>
      <c r="O281" s="76"/>
      <c r="P281" s="76"/>
      <c r="Q281" s="76"/>
      <c r="R281" s="76"/>
      <c r="S281" s="72"/>
    </row>
    <row r="282" spans="5:19" ht="15.75" customHeight="1" x14ac:dyDescent="0.2">
      <c r="E282" s="76"/>
      <c r="I282" s="77"/>
      <c r="K282" s="76"/>
      <c r="L282" s="76"/>
      <c r="O282" s="76"/>
      <c r="P282" s="76"/>
      <c r="Q282" s="76"/>
      <c r="R282" s="76"/>
      <c r="S282" s="72"/>
    </row>
    <row r="283" spans="5:19" ht="15.75" customHeight="1" x14ac:dyDescent="0.2">
      <c r="E283" s="76"/>
      <c r="I283" s="77"/>
      <c r="K283" s="76"/>
      <c r="L283" s="76"/>
      <c r="O283" s="76"/>
      <c r="P283" s="76"/>
      <c r="Q283" s="76"/>
      <c r="R283" s="76"/>
      <c r="S283" s="72"/>
    </row>
    <row r="284" spans="5:19" ht="15.75" customHeight="1" x14ac:dyDescent="0.2">
      <c r="E284" s="76"/>
      <c r="I284" s="77"/>
      <c r="K284" s="76"/>
      <c r="L284" s="76"/>
      <c r="O284" s="76"/>
      <c r="P284" s="76"/>
      <c r="Q284" s="76"/>
      <c r="R284" s="76"/>
      <c r="S284" s="72"/>
    </row>
    <row r="285" spans="5:19" ht="15.75" customHeight="1" x14ac:dyDescent="0.2">
      <c r="E285" s="76"/>
      <c r="I285" s="77"/>
      <c r="K285" s="76"/>
      <c r="L285" s="76"/>
      <c r="O285" s="76"/>
      <c r="P285" s="76"/>
      <c r="Q285" s="76"/>
      <c r="R285" s="76"/>
      <c r="S285" s="72"/>
    </row>
    <row r="286" spans="5:19" ht="15.75" customHeight="1" x14ac:dyDescent="0.2">
      <c r="E286" s="76"/>
      <c r="I286" s="77"/>
      <c r="K286" s="76"/>
      <c r="L286" s="76"/>
      <c r="O286" s="76"/>
      <c r="P286" s="76"/>
      <c r="Q286" s="76"/>
      <c r="R286" s="76"/>
      <c r="S286" s="72"/>
    </row>
    <row r="287" spans="5:19" ht="15.75" customHeight="1" x14ac:dyDescent="0.2">
      <c r="E287" s="76"/>
      <c r="I287" s="77"/>
      <c r="K287" s="76"/>
      <c r="L287" s="76"/>
      <c r="O287" s="76"/>
      <c r="P287" s="76"/>
      <c r="Q287" s="76"/>
      <c r="R287" s="76"/>
      <c r="S287" s="72"/>
    </row>
    <row r="288" spans="5:19" ht="15.75" customHeight="1" x14ac:dyDescent="0.2">
      <c r="E288" s="76"/>
      <c r="I288" s="77"/>
      <c r="K288" s="76"/>
      <c r="L288" s="76"/>
      <c r="O288" s="76"/>
      <c r="P288" s="76"/>
      <c r="Q288" s="76"/>
      <c r="R288" s="76"/>
      <c r="S288" s="72"/>
    </row>
    <row r="289" spans="5:19" ht="15.75" customHeight="1" x14ac:dyDescent="0.2">
      <c r="E289" s="76"/>
      <c r="I289" s="77"/>
      <c r="K289" s="76"/>
      <c r="L289" s="76"/>
      <c r="O289" s="76"/>
      <c r="P289" s="76"/>
      <c r="Q289" s="76"/>
      <c r="R289" s="76"/>
      <c r="S289" s="72"/>
    </row>
    <row r="290" spans="5:19" ht="15.75" customHeight="1" x14ac:dyDescent="0.2">
      <c r="E290" s="76"/>
      <c r="I290" s="77"/>
      <c r="K290" s="76"/>
      <c r="L290" s="76"/>
      <c r="O290" s="76"/>
      <c r="P290" s="76"/>
      <c r="Q290" s="76"/>
      <c r="R290" s="76"/>
      <c r="S290" s="72"/>
    </row>
    <row r="291" spans="5:19" ht="15.75" customHeight="1" x14ac:dyDescent="0.2">
      <c r="E291" s="76"/>
      <c r="I291" s="77"/>
      <c r="K291" s="76"/>
      <c r="L291" s="76"/>
      <c r="O291" s="76"/>
      <c r="P291" s="76"/>
      <c r="Q291" s="76"/>
      <c r="R291" s="76"/>
      <c r="S291" s="72"/>
    </row>
    <row r="292" spans="5:19" ht="15.75" customHeight="1" x14ac:dyDescent="0.2">
      <c r="E292" s="76"/>
      <c r="I292" s="77"/>
      <c r="K292" s="76"/>
      <c r="L292" s="76"/>
      <c r="O292" s="76"/>
      <c r="P292" s="76"/>
      <c r="Q292" s="76"/>
      <c r="R292" s="76"/>
      <c r="S292" s="72"/>
    </row>
    <row r="293" spans="5:19" ht="15.75" customHeight="1" x14ac:dyDescent="0.2">
      <c r="E293" s="76"/>
      <c r="I293" s="77"/>
      <c r="K293" s="76"/>
      <c r="L293" s="76"/>
      <c r="O293" s="76"/>
      <c r="P293" s="76"/>
      <c r="Q293" s="76"/>
      <c r="R293" s="76"/>
      <c r="S293" s="72"/>
    </row>
    <row r="294" spans="5:19" ht="15.75" customHeight="1" x14ac:dyDescent="0.2">
      <c r="E294" s="76"/>
      <c r="I294" s="77"/>
      <c r="K294" s="76"/>
      <c r="L294" s="76"/>
      <c r="O294" s="76"/>
      <c r="P294" s="76"/>
      <c r="Q294" s="76"/>
      <c r="R294" s="76"/>
      <c r="S294" s="72"/>
    </row>
    <row r="295" spans="5:19" ht="15.75" customHeight="1" x14ac:dyDescent="0.2">
      <c r="E295" s="76"/>
      <c r="I295" s="77"/>
      <c r="K295" s="76"/>
      <c r="L295" s="76"/>
      <c r="O295" s="76"/>
      <c r="P295" s="76"/>
      <c r="Q295" s="76"/>
      <c r="R295" s="76"/>
      <c r="S295" s="72"/>
    </row>
    <row r="296" spans="5:19" ht="15.75" customHeight="1" x14ac:dyDescent="0.2">
      <c r="E296" s="76"/>
      <c r="I296" s="77"/>
      <c r="K296" s="76"/>
      <c r="L296" s="76"/>
      <c r="O296" s="76"/>
      <c r="P296" s="76"/>
      <c r="Q296" s="76"/>
      <c r="R296" s="76"/>
      <c r="S296" s="72"/>
    </row>
    <row r="297" spans="5:19" ht="15.75" customHeight="1" x14ac:dyDescent="0.2">
      <c r="E297" s="76"/>
      <c r="I297" s="77"/>
      <c r="K297" s="76"/>
      <c r="L297" s="76"/>
      <c r="O297" s="76"/>
      <c r="P297" s="76"/>
      <c r="Q297" s="76"/>
      <c r="R297" s="76"/>
      <c r="S297" s="72"/>
    </row>
    <row r="298" spans="5:19" ht="15.75" customHeight="1" x14ac:dyDescent="0.2">
      <c r="E298" s="76"/>
      <c r="I298" s="77"/>
      <c r="K298" s="76"/>
      <c r="L298" s="76"/>
      <c r="O298" s="76"/>
      <c r="P298" s="76"/>
      <c r="Q298" s="76"/>
      <c r="R298" s="76"/>
      <c r="S298" s="72"/>
    </row>
    <row r="299" spans="5:19" ht="15.75" customHeight="1" x14ac:dyDescent="0.2">
      <c r="E299" s="76"/>
      <c r="I299" s="77"/>
      <c r="K299" s="76"/>
      <c r="L299" s="76"/>
      <c r="O299" s="76"/>
      <c r="P299" s="76"/>
      <c r="Q299" s="76"/>
      <c r="R299" s="76"/>
      <c r="S299" s="72"/>
    </row>
    <row r="300" spans="5:19" ht="15.75" customHeight="1" x14ac:dyDescent="0.2">
      <c r="E300" s="76"/>
      <c r="I300" s="77"/>
      <c r="K300" s="76"/>
      <c r="L300" s="76"/>
      <c r="O300" s="76"/>
      <c r="P300" s="76"/>
      <c r="Q300" s="76"/>
      <c r="R300" s="76"/>
      <c r="S300" s="72"/>
    </row>
    <row r="301" spans="5:19" ht="15.75" customHeight="1" x14ac:dyDescent="0.2">
      <c r="E301" s="76"/>
      <c r="I301" s="77"/>
      <c r="K301" s="76"/>
      <c r="L301" s="76"/>
      <c r="O301" s="76"/>
      <c r="P301" s="76"/>
      <c r="Q301" s="76"/>
      <c r="R301" s="76"/>
      <c r="S301" s="72"/>
    </row>
    <row r="302" spans="5:19" ht="15.75" customHeight="1" x14ac:dyDescent="0.2">
      <c r="E302" s="76"/>
      <c r="I302" s="77"/>
      <c r="K302" s="76"/>
      <c r="L302" s="76"/>
      <c r="O302" s="76"/>
      <c r="P302" s="76"/>
      <c r="Q302" s="76"/>
      <c r="R302" s="76"/>
      <c r="S302" s="72"/>
    </row>
    <row r="303" spans="5:19" ht="15.75" customHeight="1" x14ac:dyDescent="0.2">
      <c r="E303" s="76"/>
      <c r="I303" s="77"/>
      <c r="K303" s="76"/>
      <c r="L303" s="76"/>
      <c r="O303" s="76"/>
      <c r="P303" s="76"/>
      <c r="Q303" s="76"/>
      <c r="R303" s="76"/>
      <c r="S303" s="72"/>
    </row>
    <row r="304" spans="5:19" ht="15.75" customHeight="1" x14ac:dyDescent="0.2">
      <c r="E304" s="76"/>
      <c r="I304" s="77"/>
      <c r="K304" s="76"/>
      <c r="L304" s="76"/>
      <c r="O304" s="76"/>
      <c r="P304" s="76"/>
      <c r="Q304" s="76"/>
      <c r="R304" s="76"/>
      <c r="S304" s="72"/>
    </row>
    <row r="305" spans="5:19" ht="15.75" customHeight="1" x14ac:dyDescent="0.2">
      <c r="E305" s="76"/>
      <c r="I305" s="77"/>
      <c r="K305" s="76"/>
      <c r="L305" s="76"/>
      <c r="O305" s="76"/>
      <c r="P305" s="76"/>
      <c r="Q305" s="76"/>
      <c r="R305" s="76"/>
      <c r="S305" s="72"/>
    </row>
    <row r="306" spans="5:19" ht="15.75" customHeight="1" x14ac:dyDescent="0.2">
      <c r="E306" s="76"/>
      <c r="I306" s="77"/>
      <c r="K306" s="76"/>
      <c r="L306" s="76"/>
      <c r="O306" s="76"/>
      <c r="P306" s="76"/>
      <c r="Q306" s="76"/>
      <c r="R306" s="76"/>
      <c r="S306" s="72"/>
    </row>
    <row r="307" spans="5:19" ht="15.75" customHeight="1" x14ac:dyDescent="0.2">
      <c r="E307" s="76"/>
      <c r="I307" s="77"/>
      <c r="K307" s="76"/>
      <c r="L307" s="76"/>
      <c r="O307" s="76"/>
      <c r="P307" s="76"/>
      <c r="Q307" s="76"/>
      <c r="R307" s="76"/>
      <c r="S307" s="72"/>
    </row>
    <row r="308" spans="5:19" ht="15.75" customHeight="1" x14ac:dyDescent="0.2">
      <c r="E308" s="76"/>
      <c r="I308" s="77"/>
      <c r="K308" s="76"/>
      <c r="L308" s="76"/>
      <c r="O308" s="76"/>
      <c r="P308" s="76"/>
      <c r="Q308" s="76"/>
      <c r="R308" s="76"/>
      <c r="S308" s="72"/>
    </row>
    <row r="309" spans="5:19" ht="15.75" customHeight="1" x14ac:dyDescent="0.2">
      <c r="E309" s="76"/>
      <c r="I309" s="77"/>
      <c r="K309" s="76"/>
      <c r="L309" s="76"/>
      <c r="O309" s="76"/>
      <c r="P309" s="76"/>
      <c r="Q309" s="76"/>
      <c r="R309" s="76"/>
      <c r="S309" s="72"/>
    </row>
    <row r="310" spans="5:19" ht="15.75" customHeight="1" x14ac:dyDescent="0.2">
      <c r="E310" s="76"/>
      <c r="I310" s="77"/>
      <c r="K310" s="76"/>
      <c r="L310" s="76"/>
      <c r="O310" s="76"/>
      <c r="P310" s="76"/>
      <c r="Q310" s="76"/>
      <c r="R310" s="76"/>
      <c r="S310" s="72"/>
    </row>
    <row r="311" spans="5:19" ht="15.75" customHeight="1" x14ac:dyDescent="0.2">
      <c r="E311" s="76"/>
      <c r="I311" s="77"/>
      <c r="K311" s="76"/>
      <c r="L311" s="76"/>
      <c r="O311" s="76"/>
      <c r="P311" s="76"/>
      <c r="Q311" s="76"/>
      <c r="R311" s="76"/>
      <c r="S311" s="72"/>
    </row>
    <row r="312" spans="5:19" ht="15.75" customHeight="1" x14ac:dyDescent="0.2">
      <c r="E312" s="76"/>
      <c r="I312" s="77"/>
      <c r="K312" s="76"/>
      <c r="L312" s="76"/>
      <c r="O312" s="76"/>
      <c r="P312" s="76"/>
      <c r="Q312" s="76"/>
      <c r="R312" s="76"/>
      <c r="S312" s="72"/>
    </row>
    <row r="313" spans="5:19" ht="15.75" customHeight="1" x14ac:dyDescent="0.2">
      <c r="E313" s="76"/>
      <c r="I313" s="77"/>
      <c r="K313" s="76"/>
      <c r="L313" s="76"/>
      <c r="O313" s="76"/>
      <c r="P313" s="76"/>
      <c r="Q313" s="76"/>
      <c r="R313" s="76"/>
      <c r="S313" s="72"/>
    </row>
    <row r="314" spans="5:19" ht="15.75" customHeight="1" x14ac:dyDescent="0.2">
      <c r="E314" s="76"/>
      <c r="I314" s="77"/>
      <c r="K314" s="76"/>
      <c r="L314" s="76"/>
      <c r="O314" s="76"/>
      <c r="P314" s="76"/>
      <c r="Q314" s="76"/>
      <c r="R314" s="76"/>
      <c r="S314" s="72"/>
    </row>
    <row r="315" spans="5:19" ht="15.75" customHeight="1" x14ac:dyDescent="0.2">
      <c r="E315" s="76"/>
      <c r="I315" s="77"/>
      <c r="K315" s="76"/>
      <c r="L315" s="76"/>
      <c r="O315" s="76"/>
      <c r="P315" s="76"/>
      <c r="Q315" s="76"/>
      <c r="R315" s="76"/>
      <c r="S315" s="72"/>
    </row>
    <row r="316" spans="5:19" ht="15.75" customHeight="1" x14ac:dyDescent="0.2">
      <c r="E316" s="76"/>
      <c r="I316" s="77"/>
      <c r="K316" s="76"/>
      <c r="L316" s="76"/>
      <c r="O316" s="76"/>
      <c r="P316" s="76"/>
      <c r="Q316" s="76"/>
      <c r="R316" s="76"/>
      <c r="S316" s="72"/>
    </row>
    <row r="317" spans="5:19" ht="15.75" customHeight="1" x14ac:dyDescent="0.2">
      <c r="E317" s="76"/>
      <c r="I317" s="77"/>
      <c r="K317" s="76"/>
      <c r="L317" s="76"/>
      <c r="O317" s="76"/>
      <c r="P317" s="76"/>
      <c r="Q317" s="76"/>
      <c r="R317" s="76"/>
      <c r="S317" s="72"/>
    </row>
    <row r="318" spans="5:19" ht="15.75" customHeight="1" x14ac:dyDescent="0.2">
      <c r="E318" s="76"/>
      <c r="I318" s="77"/>
      <c r="K318" s="76"/>
      <c r="L318" s="76"/>
      <c r="O318" s="76"/>
      <c r="P318" s="76"/>
      <c r="Q318" s="76"/>
      <c r="R318" s="76"/>
      <c r="S318" s="72"/>
    </row>
    <row r="319" spans="5:19" ht="15.75" customHeight="1" x14ac:dyDescent="0.2">
      <c r="E319" s="76"/>
      <c r="I319" s="77"/>
      <c r="K319" s="76"/>
      <c r="L319" s="76"/>
      <c r="O319" s="76"/>
      <c r="P319" s="76"/>
      <c r="Q319" s="76"/>
      <c r="R319" s="76"/>
      <c r="S319" s="72"/>
    </row>
    <row r="320" spans="5:19" ht="15.75" customHeight="1" x14ac:dyDescent="0.2">
      <c r="E320" s="76"/>
      <c r="I320" s="77"/>
      <c r="K320" s="76"/>
      <c r="L320" s="76"/>
      <c r="O320" s="76"/>
      <c r="P320" s="76"/>
      <c r="Q320" s="76"/>
      <c r="R320" s="76"/>
      <c r="S320" s="72"/>
    </row>
    <row r="321" spans="5:19" ht="15.75" customHeight="1" x14ac:dyDescent="0.2">
      <c r="E321" s="76"/>
      <c r="I321" s="77"/>
      <c r="K321" s="76"/>
      <c r="L321" s="76"/>
      <c r="O321" s="76"/>
      <c r="P321" s="76"/>
      <c r="Q321" s="76"/>
      <c r="R321" s="76"/>
      <c r="S321" s="72"/>
    </row>
    <row r="322" spans="5:19" ht="15.75" customHeight="1" x14ac:dyDescent="0.2">
      <c r="E322" s="76"/>
      <c r="I322" s="77"/>
      <c r="K322" s="76"/>
      <c r="L322" s="76"/>
      <c r="O322" s="76"/>
      <c r="P322" s="76"/>
      <c r="Q322" s="76"/>
      <c r="R322" s="76"/>
      <c r="S322" s="72"/>
    </row>
    <row r="323" spans="5:19" ht="15.75" customHeight="1" x14ac:dyDescent="0.2">
      <c r="E323" s="76"/>
      <c r="I323" s="77"/>
      <c r="K323" s="76"/>
      <c r="L323" s="76"/>
      <c r="O323" s="76"/>
      <c r="P323" s="76"/>
      <c r="Q323" s="76"/>
      <c r="R323" s="76"/>
      <c r="S323" s="72"/>
    </row>
    <row r="324" spans="5:19" ht="15.75" customHeight="1" x14ac:dyDescent="0.2">
      <c r="E324" s="76"/>
      <c r="I324" s="77"/>
      <c r="K324" s="76"/>
      <c r="L324" s="76"/>
      <c r="O324" s="76"/>
      <c r="P324" s="76"/>
      <c r="Q324" s="76"/>
      <c r="R324" s="76"/>
      <c r="S324" s="72"/>
    </row>
    <row r="325" spans="5:19" ht="15.75" customHeight="1" x14ac:dyDescent="0.2">
      <c r="E325" s="76"/>
      <c r="I325" s="77"/>
      <c r="K325" s="76"/>
      <c r="L325" s="76"/>
      <c r="O325" s="76"/>
      <c r="P325" s="76"/>
      <c r="Q325" s="76"/>
      <c r="R325" s="76"/>
      <c r="S325" s="72"/>
    </row>
    <row r="326" spans="5:19" ht="15.75" customHeight="1" x14ac:dyDescent="0.2">
      <c r="E326" s="76"/>
      <c r="I326" s="77"/>
      <c r="K326" s="76"/>
      <c r="L326" s="76"/>
      <c r="O326" s="76"/>
      <c r="P326" s="76"/>
      <c r="Q326" s="76"/>
      <c r="R326" s="76"/>
      <c r="S326" s="72"/>
    </row>
    <row r="327" spans="5:19" ht="15.75" customHeight="1" x14ac:dyDescent="0.2">
      <c r="E327" s="76"/>
      <c r="I327" s="77"/>
      <c r="K327" s="76"/>
      <c r="L327" s="76"/>
      <c r="O327" s="76"/>
      <c r="P327" s="76"/>
      <c r="Q327" s="76"/>
      <c r="R327" s="76"/>
      <c r="S327" s="72"/>
    </row>
    <row r="328" spans="5:19" ht="15.75" customHeight="1" x14ac:dyDescent="0.2">
      <c r="E328" s="76"/>
      <c r="I328" s="77"/>
      <c r="K328" s="76"/>
      <c r="L328" s="76"/>
      <c r="O328" s="76"/>
      <c r="P328" s="76"/>
      <c r="Q328" s="76"/>
      <c r="R328" s="76"/>
      <c r="S328" s="72"/>
    </row>
    <row r="329" spans="5:19" ht="15.75" customHeight="1" x14ac:dyDescent="0.2">
      <c r="E329" s="76"/>
      <c r="I329" s="77"/>
      <c r="K329" s="76"/>
      <c r="L329" s="76"/>
      <c r="O329" s="76"/>
      <c r="P329" s="76"/>
      <c r="Q329" s="76"/>
      <c r="R329" s="76"/>
      <c r="S329" s="72"/>
    </row>
    <row r="330" spans="5:19" ht="15.75" customHeight="1" x14ac:dyDescent="0.2">
      <c r="E330" s="76"/>
      <c r="I330" s="77"/>
      <c r="K330" s="76"/>
      <c r="L330" s="76"/>
      <c r="O330" s="76"/>
      <c r="P330" s="76"/>
      <c r="Q330" s="76"/>
      <c r="R330" s="76"/>
      <c r="S330" s="72"/>
    </row>
    <row r="331" spans="5:19" ht="15.75" customHeight="1" x14ac:dyDescent="0.2">
      <c r="E331" s="76"/>
      <c r="I331" s="77"/>
      <c r="K331" s="76"/>
      <c r="L331" s="76"/>
      <c r="O331" s="76"/>
      <c r="P331" s="76"/>
      <c r="Q331" s="76"/>
      <c r="R331" s="76"/>
      <c r="S331" s="72"/>
    </row>
    <row r="332" spans="5:19" ht="15.75" customHeight="1" x14ac:dyDescent="0.2">
      <c r="E332" s="76"/>
      <c r="I332" s="77"/>
      <c r="K332" s="76"/>
      <c r="L332" s="76"/>
      <c r="O332" s="76"/>
      <c r="P332" s="76"/>
      <c r="Q332" s="76"/>
      <c r="R332" s="76"/>
      <c r="S332" s="72"/>
    </row>
    <row r="333" spans="5:19" ht="15.75" customHeight="1" x14ac:dyDescent="0.2">
      <c r="E333" s="76"/>
      <c r="I333" s="77"/>
      <c r="K333" s="76"/>
      <c r="L333" s="76"/>
      <c r="O333" s="76"/>
      <c r="P333" s="76"/>
      <c r="Q333" s="76"/>
      <c r="R333" s="76"/>
      <c r="S333" s="72"/>
    </row>
    <row r="334" spans="5:19" ht="15.75" customHeight="1" x14ac:dyDescent="0.2">
      <c r="E334" s="76"/>
      <c r="I334" s="77"/>
      <c r="K334" s="76"/>
      <c r="L334" s="76"/>
      <c r="O334" s="76"/>
      <c r="P334" s="76"/>
      <c r="Q334" s="76"/>
      <c r="R334" s="76"/>
      <c r="S334" s="72"/>
    </row>
    <row r="335" spans="5:19" ht="15.75" customHeight="1" x14ac:dyDescent="0.2">
      <c r="E335" s="76"/>
      <c r="I335" s="77"/>
      <c r="K335" s="76"/>
      <c r="L335" s="76"/>
      <c r="O335" s="76"/>
      <c r="P335" s="76"/>
      <c r="Q335" s="76"/>
      <c r="R335" s="76"/>
      <c r="S335" s="72"/>
    </row>
    <row r="336" spans="5:19" ht="15.75" customHeight="1" x14ac:dyDescent="0.2">
      <c r="E336" s="76"/>
      <c r="I336" s="77"/>
      <c r="K336" s="76"/>
      <c r="L336" s="76"/>
      <c r="O336" s="76"/>
      <c r="P336" s="76"/>
      <c r="Q336" s="76"/>
      <c r="R336" s="76"/>
      <c r="S336" s="72"/>
    </row>
    <row r="337" spans="5:19" ht="15.75" customHeight="1" x14ac:dyDescent="0.2">
      <c r="E337" s="76"/>
      <c r="I337" s="77"/>
      <c r="K337" s="76"/>
      <c r="L337" s="76"/>
      <c r="O337" s="76"/>
      <c r="P337" s="76"/>
      <c r="Q337" s="76"/>
      <c r="R337" s="76"/>
      <c r="S337" s="72"/>
    </row>
    <row r="338" spans="5:19" ht="15.75" customHeight="1" x14ac:dyDescent="0.2">
      <c r="E338" s="76"/>
      <c r="I338" s="77"/>
      <c r="K338" s="76"/>
      <c r="L338" s="76"/>
      <c r="O338" s="76"/>
      <c r="P338" s="76"/>
      <c r="Q338" s="76"/>
      <c r="R338" s="76"/>
      <c r="S338" s="72"/>
    </row>
    <row r="339" spans="5:19" ht="15.75" customHeight="1" x14ac:dyDescent="0.2">
      <c r="E339" s="76"/>
      <c r="I339" s="77"/>
      <c r="K339" s="76"/>
      <c r="L339" s="76"/>
      <c r="O339" s="76"/>
      <c r="P339" s="76"/>
      <c r="Q339" s="76"/>
      <c r="R339" s="76"/>
      <c r="S339" s="72"/>
    </row>
    <row r="340" spans="5:19" ht="15.75" customHeight="1" x14ac:dyDescent="0.2">
      <c r="E340" s="76"/>
      <c r="I340" s="77"/>
      <c r="K340" s="76"/>
      <c r="L340" s="76"/>
      <c r="O340" s="76"/>
      <c r="P340" s="76"/>
      <c r="Q340" s="76"/>
      <c r="R340" s="76"/>
      <c r="S340" s="72"/>
    </row>
    <row r="341" spans="5:19" ht="15.75" customHeight="1" x14ac:dyDescent="0.2">
      <c r="E341" s="76"/>
      <c r="I341" s="77"/>
      <c r="K341" s="76"/>
      <c r="L341" s="76"/>
      <c r="O341" s="76"/>
      <c r="P341" s="76"/>
      <c r="Q341" s="76"/>
      <c r="R341" s="76"/>
      <c r="S341" s="72"/>
    </row>
    <row r="342" spans="5:19" ht="15.75" customHeight="1" x14ac:dyDescent="0.2">
      <c r="E342" s="76"/>
      <c r="I342" s="77"/>
      <c r="K342" s="76"/>
      <c r="L342" s="76"/>
      <c r="O342" s="76"/>
      <c r="P342" s="76"/>
      <c r="Q342" s="76"/>
      <c r="R342" s="76"/>
      <c r="S342" s="72"/>
    </row>
    <row r="343" spans="5:19" ht="15.75" customHeight="1" x14ac:dyDescent="0.2">
      <c r="E343" s="76"/>
      <c r="I343" s="77"/>
      <c r="K343" s="76"/>
      <c r="L343" s="76"/>
      <c r="O343" s="76"/>
      <c r="P343" s="76"/>
      <c r="Q343" s="76"/>
      <c r="R343" s="76"/>
      <c r="S343" s="72"/>
    </row>
    <row r="344" spans="5:19" ht="15.75" customHeight="1" x14ac:dyDescent="0.2">
      <c r="E344" s="76"/>
      <c r="I344" s="77"/>
      <c r="K344" s="76"/>
      <c r="L344" s="76"/>
      <c r="O344" s="76"/>
      <c r="P344" s="76"/>
      <c r="Q344" s="76"/>
      <c r="R344" s="76"/>
      <c r="S344" s="72"/>
    </row>
    <row r="345" spans="5:19" ht="15.75" customHeight="1" x14ac:dyDescent="0.2">
      <c r="E345" s="76"/>
      <c r="I345" s="77"/>
      <c r="K345" s="76"/>
      <c r="L345" s="76"/>
      <c r="O345" s="76"/>
      <c r="P345" s="76"/>
      <c r="Q345" s="76"/>
      <c r="R345" s="76"/>
      <c r="S345" s="72"/>
    </row>
    <row r="346" spans="5:19" ht="15.75" customHeight="1" x14ac:dyDescent="0.2">
      <c r="E346" s="76"/>
      <c r="I346" s="77"/>
      <c r="K346" s="76"/>
      <c r="L346" s="76"/>
      <c r="O346" s="76"/>
      <c r="P346" s="76"/>
      <c r="Q346" s="76"/>
      <c r="R346" s="76"/>
      <c r="S346" s="72"/>
    </row>
    <row r="347" spans="5:19" ht="15.75" customHeight="1" x14ac:dyDescent="0.2">
      <c r="E347" s="76"/>
      <c r="I347" s="77"/>
      <c r="K347" s="76"/>
      <c r="L347" s="76"/>
      <c r="O347" s="76"/>
      <c r="P347" s="76"/>
      <c r="Q347" s="76"/>
      <c r="R347" s="76"/>
      <c r="S347" s="72"/>
    </row>
    <row r="348" spans="5:19" ht="15.75" customHeight="1" x14ac:dyDescent="0.2">
      <c r="E348" s="76"/>
      <c r="I348" s="77"/>
      <c r="K348" s="76"/>
      <c r="L348" s="76"/>
      <c r="O348" s="76"/>
      <c r="P348" s="76"/>
      <c r="Q348" s="76"/>
      <c r="R348" s="76"/>
      <c r="S348" s="72"/>
    </row>
    <row r="349" spans="5:19" ht="15.75" customHeight="1" x14ac:dyDescent="0.2">
      <c r="E349" s="76"/>
      <c r="I349" s="77"/>
      <c r="K349" s="76"/>
      <c r="L349" s="76"/>
      <c r="O349" s="76"/>
      <c r="P349" s="76"/>
      <c r="Q349" s="76"/>
      <c r="R349" s="76"/>
      <c r="S349" s="72"/>
    </row>
    <row r="350" spans="5:19" ht="15.75" customHeight="1" x14ac:dyDescent="0.2">
      <c r="E350" s="76"/>
      <c r="I350" s="77"/>
      <c r="K350" s="76"/>
      <c r="L350" s="76"/>
      <c r="O350" s="76"/>
      <c r="P350" s="76"/>
      <c r="Q350" s="76"/>
      <c r="R350" s="76"/>
      <c r="S350" s="72"/>
    </row>
    <row r="351" spans="5:19" ht="15.75" customHeight="1" x14ac:dyDescent="0.2">
      <c r="E351" s="76"/>
      <c r="I351" s="77"/>
      <c r="K351" s="76"/>
      <c r="L351" s="76"/>
      <c r="O351" s="76"/>
      <c r="P351" s="76"/>
      <c r="Q351" s="76"/>
      <c r="R351" s="76"/>
      <c r="S351" s="72"/>
    </row>
    <row r="352" spans="5:19" ht="15.75" customHeight="1" x14ac:dyDescent="0.2">
      <c r="E352" s="76"/>
      <c r="I352" s="77"/>
      <c r="K352" s="76"/>
      <c r="L352" s="76"/>
      <c r="O352" s="76"/>
      <c r="P352" s="76"/>
      <c r="Q352" s="76"/>
      <c r="R352" s="76"/>
      <c r="S352" s="72"/>
    </row>
    <row r="353" spans="5:19" ht="15.75" customHeight="1" x14ac:dyDescent="0.2">
      <c r="E353" s="76"/>
      <c r="I353" s="77"/>
      <c r="K353" s="76"/>
      <c r="L353" s="76"/>
      <c r="O353" s="76"/>
      <c r="P353" s="76"/>
      <c r="Q353" s="76"/>
      <c r="R353" s="76"/>
      <c r="S353" s="72"/>
    </row>
    <row r="354" spans="5:19" ht="15.75" customHeight="1" x14ac:dyDescent="0.2">
      <c r="E354" s="76"/>
      <c r="I354" s="77"/>
      <c r="K354" s="76"/>
      <c r="L354" s="76"/>
      <c r="O354" s="76"/>
      <c r="P354" s="76"/>
      <c r="Q354" s="76"/>
      <c r="R354" s="76"/>
      <c r="S354" s="72"/>
    </row>
    <row r="355" spans="5:19" ht="15.75" customHeight="1" x14ac:dyDescent="0.2">
      <c r="E355" s="76"/>
      <c r="I355" s="77"/>
      <c r="K355" s="76"/>
      <c r="L355" s="76"/>
      <c r="O355" s="76"/>
      <c r="P355" s="76"/>
      <c r="Q355" s="76"/>
      <c r="R355" s="76"/>
      <c r="S355" s="72"/>
    </row>
    <row r="356" spans="5:19" ht="15.75" customHeight="1" x14ac:dyDescent="0.2">
      <c r="E356" s="76"/>
      <c r="I356" s="77"/>
      <c r="K356" s="76"/>
      <c r="L356" s="76"/>
      <c r="O356" s="76"/>
      <c r="P356" s="76"/>
      <c r="Q356" s="76"/>
      <c r="R356" s="76"/>
      <c r="S356" s="72"/>
    </row>
    <row r="357" spans="5:19" ht="15.75" customHeight="1" x14ac:dyDescent="0.2">
      <c r="E357" s="76"/>
      <c r="I357" s="77"/>
      <c r="K357" s="76"/>
      <c r="L357" s="76"/>
      <c r="O357" s="76"/>
      <c r="P357" s="76"/>
      <c r="Q357" s="76"/>
      <c r="R357" s="76"/>
      <c r="S357" s="72"/>
    </row>
    <row r="358" spans="5:19" ht="15.75" customHeight="1" x14ac:dyDescent="0.2">
      <c r="E358" s="76"/>
      <c r="I358" s="77"/>
      <c r="K358" s="76"/>
      <c r="L358" s="76"/>
      <c r="O358" s="76"/>
      <c r="P358" s="76"/>
      <c r="Q358" s="76"/>
      <c r="R358" s="76"/>
      <c r="S358" s="72"/>
    </row>
    <row r="359" spans="5:19" ht="15.75" customHeight="1" x14ac:dyDescent="0.2">
      <c r="E359" s="76"/>
      <c r="I359" s="77"/>
      <c r="K359" s="76"/>
      <c r="L359" s="76"/>
      <c r="O359" s="76"/>
      <c r="P359" s="76"/>
      <c r="Q359" s="76"/>
      <c r="R359" s="76"/>
      <c r="S359" s="72"/>
    </row>
    <row r="360" spans="5:19" ht="15.75" customHeight="1" x14ac:dyDescent="0.2">
      <c r="E360" s="76"/>
      <c r="I360" s="77"/>
      <c r="K360" s="76"/>
      <c r="L360" s="76"/>
      <c r="O360" s="76"/>
      <c r="P360" s="76"/>
      <c r="Q360" s="76"/>
      <c r="R360" s="76"/>
      <c r="S360" s="72"/>
    </row>
    <row r="361" spans="5:19" ht="15.75" customHeight="1" x14ac:dyDescent="0.2">
      <c r="E361" s="76"/>
      <c r="I361" s="77"/>
      <c r="K361" s="76"/>
      <c r="L361" s="76"/>
      <c r="O361" s="76"/>
      <c r="P361" s="76"/>
      <c r="Q361" s="76"/>
      <c r="R361" s="76"/>
      <c r="S361" s="72"/>
    </row>
    <row r="362" spans="5:19" ht="15.75" customHeight="1" x14ac:dyDescent="0.2">
      <c r="E362" s="76"/>
      <c r="I362" s="77"/>
      <c r="K362" s="76"/>
      <c r="L362" s="76"/>
      <c r="O362" s="76"/>
      <c r="P362" s="76"/>
      <c r="Q362" s="76"/>
      <c r="R362" s="76"/>
      <c r="S362" s="72"/>
    </row>
    <row r="363" spans="5:19" ht="15.75" customHeight="1" x14ac:dyDescent="0.2">
      <c r="E363" s="76"/>
      <c r="I363" s="77"/>
      <c r="K363" s="76"/>
      <c r="L363" s="76"/>
      <c r="O363" s="76"/>
      <c r="P363" s="76"/>
      <c r="Q363" s="76"/>
      <c r="R363" s="76"/>
      <c r="S363" s="72"/>
    </row>
    <row r="364" spans="5:19" ht="15.75" customHeight="1" x14ac:dyDescent="0.2">
      <c r="E364" s="76"/>
      <c r="I364" s="77"/>
      <c r="K364" s="76"/>
      <c r="L364" s="76"/>
      <c r="O364" s="76"/>
      <c r="P364" s="76"/>
      <c r="Q364" s="76"/>
      <c r="R364" s="76"/>
      <c r="S364" s="72"/>
    </row>
    <row r="365" spans="5:19" ht="15.75" customHeight="1" x14ac:dyDescent="0.2">
      <c r="E365" s="76"/>
      <c r="I365" s="77"/>
      <c r="K365" s="76"/>
      <c r="L365" s="76"/>
      <c r="O365" s="76"/>
      <c r="P365" s="76"/>
      <c r="Q365" s="76"/>
      <c r="R365" s="76"/>
      <c r="S365" s="72"/>
    </row>
    <row r="366" spans="5:19" ht="15.75" customHeight="1" x14ac:dyDescent="0.2">
      <c r="E366" s="76"/>
      <c r="I366" s="77"/>
      <c r="K366" s="76"/>
      <c r="L366" s="76"/>
      <c r="O366" s="76"/>
      <c r="P366" s="76"/>
      <c r="Q366" s="76"/>
      <c r="R366" s="76"/>
      <c r="S366" s="72"/>
    </row>
    <row r="367" spans="5:19" ht="15.75" customHeight="1" x14ac:dyDescent="0.2">
      <c r="E367" s="76"/>
      <c r="I367" s="77"/>
      <c r="K367" s="76"/>
      <c r="L367" s="76"/>
      <c r="O367" s="76"/>
      <c r="P367" s="76"/>
      <c r="Q367" s="76"/>
      <c r="R367" s="76"/>
      <c r="S367" s="72"/>
    </row>
    <row r="368" spans="5:19" ht="15.75" customHeight="1" x14ac:dyDescent="0.2">
      <c r="E368" s="76"/>
      <c r="I368" s="77"/>
      <c r="K368" s="76"/>
      <c r="L368" s="76"/>
      <c r="O368" s="76"/>
      <c r="P368" s="76"/>
      <c r="Q368" s="76"/>
      <c r="R368" s="76"/>
      <c r="S368" s="72"/>
    </row>
    <row r="369" spans="5:19" ht="15.75" customHeight="1" x14ac:dyDescent="0.2">
      <c r="E369" s="76"/>
      <c r="I369" s="77"/>
      <c r="K369" s="76"/>
      <c r="L369" s="76"/>
      <c r="O369" s="76"/>
      <c r="P369" s="76"/>
      <c r="Q369" s="76"/>
      <c r="R369" s="76"/>
      <c r="S369" s="72"/>
    </row>
    <row r="370" spans="5:19" ht="15.75" customHeight="1" x14ac:dyDescent="0.2">
      <c r="E370" s="76"/>
      <c r="I370" s="77"/>
      <c r="K370" s="76"/>
      <c r="L370" s="76"/>
      <c r="O370" s="76"/>
      <c r="P370" s="76"/>
      <c r="Q370" s="76"/>
      <c r="R370" s="76"/>
      <c r="S370" s="72"/>
    </row>
    <row r="371" spans="5:19" ht="15.75" customHeight="1" x14ac:dyDescent="0.2">
      <c r="E371" s="76"/>
      <c r="I371" s="77"/>
      <c r="K371" s="76"/>
      <c r="L371" s="76"/>
      <c r="O371" s="76"/>
      <c r="P371" s="76"/>
      <c r="Q371" s="76"/>
      <c r="R371" s="76"/>
      <c r="S371" s="72"/>
    </row>
    <row r="372" spans="5:19" ht="15.75" customHeight="1" x14ac:dyDescent="0.2">
      <c r="E372" s="76"/>
      <c r="I372" s="77"/>
      <c r="K372" s="76"/>
      <c r="L372" s="76"/>
      <c r="O372" s="76"/>
      <c r="P372" s="76"/>
      <c r="Q372" s="76"/>
      <c r="R372" s="76"/>
      <c r="S372" s="72"/>
    </row>
    <row r="373" spans="5:19" ht="15.75" customHeight="1" x14ac:dyDescent="0.2">
      <c r="E373" s="76"/>
      <c r="I373" s="77"/>
      <c r="K373" s="76"/>
      <c r="L373" s="76"/>
      <c r="O373" s="76"/>
      <c r="P373" s="76"/>
      <c r="Q373" s="76"/>
      <c r="R373" s="76"/>
      <c r="S373" s="72"/>
    </row>
    <row r="374" spans="5:19" ht="15.75" customHeight="1" x14ac:dyDescent="0.2">
      <c r="E374" s="76"/>
      <c r="I374" s="77"/>
      <c r="K374" s="76"/>
      <c r="L374" s="76"/>
      <c r="O374" s="76"/>
      <c r="P374" s="76"/>
      <c r="Q374" s="76"/>
      <c r="R374" s="76"/>
      <c r="S374" s="72"/>
    </row>
    <row r="375" spans="5:19" ht="15.75" customHeight="1" x14ac:dyDescent="0.2">
      <c r="E375" s="76"/>
      <c r="I375" s="77"/>
      <c r="K375" s="76"/>
      <c r="L375" s="76"/>
      <c r="O375" s="76"/>
      <c r="P375" s="76"/>
      <c r="Q375" s="76"/>
      <c r="R375" s="76"/>
      <c r="S375" s="72"/>
    </row>
    <row r="376" spans="5:19" ht="15.75" customHeight="1" x14ac:dyDescent="0.2">
      <c r="E376" s="76"/>
      <c r="I376" s="77"/>
      <c r="K376" s="76"/>
      <c r="L376" s="76"/>
      <c r="O376" s="76"/>
      <c r="P376" s="76"/>
      <c r="Q376" s="76"/>
      <c r="R376" s="76"/>
      <c r="S376" s="72"/>
    </row>
    <row r="377" spans="5:19" ht="15.75" customHeight="1" x14ac:dyDescent="0.2">
      <c r="E377" s="76"/>
      <c r="I377" s="77"/>
      <c r="K377" s="76"/>
      <c r="L377" s="76"/>
      <c r="O377" s="76"/>
      <c r="P377" s="76"/>
      <c r="Q377" s="76"/>
      <c r="R377" s="76"/>
      <c r="S377" s="72"/>
    </row>
    <row r="378" spans="5:19" ht="15.75" customHeight="1" x14ac:dyDescent="0.2">
      <c r="E378" s="76"/>
      <c r="I378" s="77"/>
      <c r="K378" s="76"/>
      <c r="L378" s="76"/>
      <c r="O378" s="76"/>
      <c r="P378" s="76"/>
      <c r="Q378" s="76"/>
      <c r="R378" s="76"/>
      <c r="S378" s="72"/>
    </row>
    <row r="379" spans="5:19" ht="15.75" customHeight="1" x14ac:dyDescent="0.2">
      <c r="E379" s="76"/>
      <c r="I379" s="77"/>
      <c r="K379" s="76"/>
      <c r="L379" s="76"/>
      <c r="O379" s="76"/>
      <c r="P379" s="76"/>
      <c r="Q379" s="76"/>
      <c r="R379" s="76"/>
      <c r="S379" s="72"/>
    </row>
    <row r="380" spans="5:19" ht="15.75" customHeight="1" x14ac:dyDescent="0.2">
      <c r="E380" s="76"/>
      <c r="I380" s="77"/>
      <c r="K380" s="76"/>
      <c r="L380" s="76"/>
      <c r="O380" s="76"/>
      <c r="P380" s="76"/>
      <c r="Q380" s="76"/>
      <c r="R380" s="76"/>
      <c r="S380" s="72"/>
    </row>
    <row r="381" spans="5:19" ht="15.75" customHeight="1" x14ac:dyDescent="0.2">
      <c r="E381" s="76"/>
      <c r="I381" s="77"/>
      <c r="K381" s="76"/>
      <c r="L381" s="76"/>
      <c r="O381" s="76"/>
      <c r="P381" s="76"/>
      <c r="Q381" s="76"/>
      <c r="R381" s="76"/>
      <c r="S381" s="72"/>
    </row>
    <row r="382" spans="5:19" ht="15.75" customHeight="1" x14ac:dyDescent="0.2">
      <c r="E382" s="76"/>
      <c r="I382" s="77"/>
      <c r="K382" s="76"/>
      <c r="L382" s="76"/>
      <c r="O382" s="76"/>
      <c r="P382" s="76"/>
      <c r="Q382" s="76"/>
      <c r="R382" s="76"/>
      <c r="S382" s="72"/>
    </row>
    <row r="383" spans="5:19" ht="15.75" customHeight="1" x14ac:dyDescent="0.2">
      <c r="E383" s="76"/>
      <c r="I383" s="77"/>
      <c r="K383" s="76"/>
      <c r="L383" s="76"/>
      <c r="O383" s="76"/>
      <c r="P383" s="76"/>
      <c r="Q383" s="76"/>
      <c r="R383" s="76"/>
      <c r="S383" s="72"/>
    </row>
    <row r="384" spans="5:19" ht="15.75" customHeight="1" x14ac:dyDescent="0.2">
      <c r="E384" s="76"/>
      <c r="I384" s="77"/>
      <c r="K384" s="76"/>
      <c r="L384" s="76"/>
      <c r="O384" s="76"/>
      <c r="P384" s="76"/>
      <c r="Q384" s="76"/>
      <c r="R384" s="76"/>
      <c r="S384" s="72"/>
    </row>
    <row r="385" spans="5:19" ht="15.75" customHeight="1" x14ac:dyDescent="0.2">
      <c r="E385" s="76"/>
      <c r="I385" s="77"/>
      <c r="K385" s="76"/>
      <c r="L385" s="76"/>
      <c r="O385" s="76"/>
      <c r="P385" s="76"/>
      <c r="Q385" s="76"/>
      <c r="R385" s="76"/>
      <c r="S385" s="72"/>
    </row>
    <row r="386" spans="5:19" ht="15.75" customHeight="1" x14ac:dyDescent="0.2">
      <c r="E386" s="76"/>
      <c r="I386" s="77"/>
      <c r="K386" s="76"/>
      <c r="L386" s="76"/>
      <c r="O386" s="76"/>
      <c r="P386" s="76"/>
      <c r="Q386" s="76"/>
      <c r="R386" s="76"/>
      <c r="S386" s="72"/>
    </row>
    <row r="387" spans="5:19" ht="15.75" customHeight="1" x14ac:dyDescent="0.2">
      <c r="E387" s="76"/>
      <c r="I387" s="77"/>
      <c r="K387" s="76"/>
      <c r="L387" s="76"/>
      <c r="O387" s="76"/>
      <c r="P387" s="76"/>
      <c r="Q387" s="76"/>
      <c r="R387" s="76"/>
      <c r="S387" s="72"/>
    </row>
    <row r="388" spans="5:19" ht="15.75" customHeight="1" x14ac:dyDescent="0.2">
      <c r="E388" s="76"/>
      <c r="I388" s="77"/>
      <c r="K388" s="76"/>
      <c r="L388" s="76"/>
      <c r="O388" s="76"/>
      <c r="P388" s="76"/>
      <c r="Q388" s="76"/>
      <c r="R388" s="76"/>
      <c r="S388" s="72"/>
    </row>
    <row r="389" spans="5:19" ht="15.75" customHeight="1" x14ac:dyDescent="0.2">
      <c r="E389" s="76"/>
      <c r="I389" s="77"/>
      <c r="K389" s="76"/>
      <c r="L389" s="76"/>
      <c r="O389" s="76"/>
      <c r="P389" s="76"/>
      <c r="Q389" s="76"/>
      <c r="R389" s="76"/>
      <c r="S389" s="72"/>
    </row>
    <row r="390" spans="5:19" ht="15.75" customHeight="1" x14ac:dyDescent="0.2">
      <c r="E390" s="76"/>
      <c r="I390" s="77"/>
      <c r="K390" s="76"/>
      <c r="L390" s="76"/>
      <c r="O390" s="76"/>
      <c r="P390" s="76"/>
      <c r="Q390" s="76"/>
      <c r="R390" s="76"/>
      <c r="S390" s="72"/>
    </row>
    <row r="391" spans="5:19" ht="15.75" customHeight="1" x14ac:dyDescent="0.2">
      <c r="E391" s="76"/>
      <c r="I391" s="77"/>
      <c r="K391" s="76"/>
      <c r="L391" s="76"/>
      <c r="O391" s="76"/>
      <c r="P391" s="76"/>
      <c r="Q391" s="76"/>
      <c r="R391" s="76"/>
      <c r="S391" s="72"/>
    </row>
    <row r="392" spans="5:19" ht="15.75" customHeight="1" x14ac:dyDescent="0.2">
      <c r="E392" s="76"/>
      <c r="I392" s="77"/>
      <c r="K392" s="76"/>
      <c r="L392" s="76"/>
      <c r="O392" s="76"/>
      <c r="P392" s="76"/>
      <c r="Q392" s="76"/>
      <c r="R392" s="76"/>
      <c r="S392" s="72"/>
    </row>
    <row r="393" spans="5:19" ht="15.75" customHeight="1" x14ac:dyDescent="0.2">
      <c r="E393" s="76"/>
      <c r="I393" s="77"/>
      <c r="K393" s="76"/>
      <c r="L393" s="76"/>
      <c r="O393" s="76"/>
      <c r="P393" s="76"/>
      <c r="Q393" s="76"/>
      <c r="R393" s="76"/>
      <c r="S393" s="72"/>
    </row>
    <row r="394" spans="5:19" ht="15.75" customHeight="1" x14ac:dyDescent="0.2">
      <c r="E394" s="76"/>
      <c r="I394" s="77"/>
      <c r="K394" s="76"/>
      <c r="L394" s="76"/>
      <c r="O394" s="76"/>
      <c r="P394" s="76"/>
      <c r="Q394" s="76"/>
      <c r="R394" s="76"/>
      <c r="S394" s="72"/>
    </row>
    <row r="395" spans="5:19" ht="15.75" customHeight="1" x14ac:dyDescent="0.2">
      <c r="E395" s="76"/>
      <c r="I395" s="77"/>
      <c r="K395" s="76"/>
      <c r="L395" s="76"/>
      <c r="O395" s="76"/>
      <c r="P395" s="76"/>
      <c r="Q395" s="76"/>
      <c r="R395" s="76"/>
      <c r="S395" s="72"/>
    </row>
    <row r="396" spans="5:19" ht="15.75" customHeight="1" x14ac:dyDescent="0.2">
      <c r="E396" s="76"/>
      <c r="I396" s="77"/>
      <c r="K396" s="76"/>
      <c r="L396" s="76"/>
      <c r="O396" s="76"/>
      <c r="P396" s="76"/>
      <c r="Q396" s="76"/>
      <c r="R396" s="76"/>
      <c r="S396" s="72"/>
    </row>
    <row r="397" spans="5:19" ht="15.75" customHeight="1" x14ac:dyDescent="0.2">
      <c r="E397" s="76"/>
      <c r="I397" s="77"/>
      <c r="K397" s="76"/>
      <c r="L397" s="76"/>
      <c r="O397" s="76"/>
      <c r="P397" s="76"/>
      <c r="Q397" s="76"/>
      <c r="R397" s="76"/>
      <c r="S397" s="72"/>
    </row>
    <row r="398" spans="5:19" ht="15.75" customHeight="1" x14ac:dyDescent="0.2">
      <c r="E398" s="76"/>
      <c r="I398" s="77"/>
      <c r="K398" s="76"/>
      <c r="L398" s="76"/>
      <c r="O398" s="76"/>
      <c r="P398" s="76"/>
      <c r="Q398" s="76"/>
      <c r="R398" s="76"/>
      <c r="S398" s="72"/>
    </row>
    <row r="399" spans="5:19" ht="15.75" customHeight="1" x14ac:dyDescent="0.2">
      <c r="E399" s="76"/>
      <c r="I399" s="77"/>
      <c r="K399" s="76"/>
      <c r="L399" s="76"/>
      <c r="O399" s="76"/>
      <c r="P399" s="76"/>
      <c r="Q399" s="76"/>
      <c r="R399" s="76"/>
      <c r="S399" s="72"/>
    </row>
    <row r="400" spans="5:19" ht="15.75" customHeight="1" x14ac:dyDescent="0.2">
      <c r="E400" s="76"/>
      <c r="I400" s="77"/>
      <c r="K400" s="76"/>
      <c r="L400" s="76"/>
      <c r="O400" s="76"/>
      <c r="P400" s="76"/>
      <c r="Q400" s="76"/>
      <c r="R400" s="76"/>
      <c r="S400" s="72"/>
    </row>
    <row r="401" spans="5:19" ht="15.75" customHeight="1" x14ac:dyDescent="0.2">
      <c r="E401" s="76"/>
      <c r="I401" s="77"/>
      <c r="K401" s="76"/>
      <c r="L401" s="76"/>
      <c r="O401" s="76"/>
      <c r="P401" s="76"/>
      <c r="Q401" s="76"/>
      <c r="R401" s="76"/>
      <c r="S401" s="72"/>
    </row>
    <row r="402" spans="5:19" ht="15.75" customHeight="1" x14ac:dyDescent="0.2">
      <c r="E402" s="76"/>
      <c r="I402" s="77"/>
      <c r="K402" s="76"/>
      <c r="L402" s="76"/>
      <c r="O402" s="76"/>
      <c r="P402" s="76"/>
      <c r="Q402" s="76"/>
      <c r="R402" s="76"/>
      <c r="S402" s="72"/>
    </row>
    <row r="403" spans="5:19" ht="15.75" customHeight="1" x14ac:dyDescent="0.2">
      <c r="E403" s="76"/>
      <c r="I403" s="77"/>
      <c r="K403" s="76"/>
      <c r="L403" s="76"/>
      <c r="O403" s="76"/>
      <c r="P403" s="76"/>
      <c r="Q403" s="76"/>
      <c r="R403" s="76"/>
      <c r="S403" s="72"/>
    </row>
    <row r="404" spans="5:19" ht="15.75" customHeight="1" x14ac:dyDescent="0.2">
      <c r="E404" s="76"/>
      <c r="I404" s="77"/>
      <c r="K404" s="76"/>
      <c r="L404" s="76"/>
      <c r="O404" s="76"/>
      <c r="P404" s="76"/>
      <c r="Q404" s="76"/>
      <c r="R404" s="76"/>
      <c r="S404" s="72"/>
    </row>
    <row r="405" spans="5:19" ht="15.75" customHeight="1" x14ac:dyDescent="0.2">
      <c r="E405" s="76"/>
      <c r="I405" s="77"/>
      <c r="K405" s="76"/>
      <c r="L405" s="76"/>
      <c r="O405" s="76"/>
      <c r="P405" s="76"/>
      <c r="Q405" s="76"/>
      <c r="R405" s="76"/>
      <c r="S405" s="72"/>
    </row>
    <row r="406" spans="5:19" ht="15.75" customHeight="1" x14ac:dyDescent="0.2">
      <c r="E406" s="76"/>
      <c r="I406" s="77"/>
      <c r="K406" s="76"/>
      <c r="L406" s="76"/>
      <c r="O406" s="76"/>
      <c r="P406" s="76"/>
      <c r="Q406" s="76"/>
      <c r="R406" s="76"/>
      <c r="S406" s="72"/>
    </row>
    <row r="407" spans="5:19" ht="15.75" customHeight="1" x14ac:dyDescent="0.2">
      <c r="E407" s="76"/>
      <c r="I407" s="77"/>
      <c r="K407" s="76"/>
      <c r="L407" s="76"/>
      <c r="O407" s="76"/>
      <c r="P407" s="76"/>
      <c r="Q407" s="76"/>
      <c r="R407" s="76"/>
      <c r="S407" s="72"/>
    </row>
    <row r="408" spans="5:19" ht="15.75" customHeight="1" x14ac:dyDescent="0.2">
      <c r="E408" s="76"/>
      <c r="I408" s="77"/>
      <c r="K408" s="76"/>
      <c r="L408" s="76"/>
      <c r="O408" s="76"/>
      <c r="P408" s="76"/>
      <c r="Q408" s="76"/>
      <c r="R408" s="76"/>
      <c r="S408" s="72"/>
    </row>
    <row r="409" spans="5:19" ht="15.75" customHeight="1" x14ac:dyDescent="0.2">
      <c r="E409" s="76"/>
      <c r="I409" s="77"/>
      <c r="K409" s="76"/>
      <c r="L409" s="76"/>
      <c r="O409" s="76"/>
      <c r="P409" s="76"/>
      <c r="Q409" s="76"/>
      <c r="R409" s="76"/>
      <c r="S409" s="72"/>
    </row>
    <row r="410" spans="5:19" ht="15.75" customHeight="1" x14ac:dyDescent="0.2">
      <c r="E410" s="76"/>
      <c r="I410" s="77"/>
      <c r="K410" s="76"/>
      <c r="L410" s="76"/>
      <c r="O410" s="76"/>
      <c r="P410" s="76"/>
      <c r="Q410" s="76"/>
      <c r="R410" s="76"/>
      <c r="S410" s="72"/>
    </row>
    <row r="411" spans="5:19" ht="15.75" customHeight="1" x14ac:dyDescent="0.2">
      <c r="E411" s="76"/>
      <c r="I411" s="77"/>
      <c r="K411" s="76"/>
      <c r="L411" s="76"/>
      <c r="O411" s="76"/>
      <c r="P411" s="76"/>
      <c r="Q411" s="76"/>
      <c r="R411" s="76"/>
      <c r="S411" s="72"/>
    </row>
    <row r="412" spans="5:19" ht="15.75" customHeight="1" x14ac:dyDescent="0.2">
      <c r="E412" s="76"/>
      <c r="I412" s="77"/>
      <c r="K412" s="76"/>
      <c r="L412" s="76"/>
      <c r="O412" s="76"/>
      <c r="P412" s="76"/>
      <c r="Q412" s="76"/>
      <c r="R412" s="76"/>
      <c r="S412" s="72"/>
    </row>
    <row r="413" spans="5:19" ht="15.75" customHeight="1" x14ac:dyDescent="0.2">
      <c r="E413" s="76"/>
      <c r="I413" s="77"/>
      <c r="K413" s="76"/>
      <c r="L413" s="76"/>
      <c r="O413" s="76"/>
      <c r="P413" s="76"/>
      <c r="Q413" s="76"/>
      <c r="R413" s="76"/>
      <c r="S413" s="72"/>
    </row>
    <row r="414" spans="5:19" ht="15.75" customHeight="1" x14ac:dyDescent="0.2">
      <c r="E414" s="76"/>
      <c r="I414" s="77"/>
      <c r="K414" s="76"/>
      <c r="L414" s="76"/>
      <c r="O414" s="76"/>
      <c r="P414" s="76"/>
      <c r="Q414" s="76"/>
      <c r="R414" s="76"/>
      <c r="S414" s="72"/>
    </row>
    <row r="415" spans="5:19" ht="15.75" customHeight="1" x14ac:dyDescent="0.2">
      <c r="E415" s="76"/>
      <c r="I415" s="77"/>
      <c r="K415" s="76"/>
      <c r="L415" s="76"/>
      <c r="O415" s="76"/>
      <c r="P415" s="76"/>
      <c r="Q415" s="76"/>
      <c r="R415" s="76"/>
      <c r="S415" s="72"/>
    </row>
    <row r="416" spans="5:19" ht="15.75" customHeight="1" x14ac:dyDescent="0.2">
      <c r="E416" s="76"/>
      <c r="I416" s="77"/>
      <c r="K416" s="76"/>
      <c r="L416" s="76"/>
      <c r="O416" s="76"/>
      <c r="P416" s="76"/>
      <c r="Q416" s="76"/>
      <c r="R416" s="76"/>
      <c r="S416" s="72"/>
    </row>
    <row r="417" spans="5:19" ht="15.75" customHeight="1" x14ac:dyDescent="0.2">
      <c r="E417" s="76"/>
      <c r="I417" s="77"/>
      <c r="K417" s="76"/>
      <c r="L417" s="76"/>
      <c r="O417" s="76"/>
      <c r="P417" s="76"/>
      <c r="Q417" s="76"/>
      <c r="R417" s="76"/>
      <c r="S417" s="72"/>
    </row>
    <row r="418" spans="5:19" ht="15.75" customHeight="1" x14ac:dyDescent="0.2">
      <c r="E418" s="76"/>
      <c r="I418" s="77"/>
      <c r="K418" s="76"/>
      <c r="L418" s="76"/>
      <c r="O418" s="76"/>
      <c r="P418" s="76"/>
      <c r="Q418" s="76"/>
      <c r="R418" s="76"/>
      <c r="S418" s="72"/>
    </row>
    <row r="419" spans="5:19" ht="15.75" customHeight="1" x14ac:dyDescent="0.2">
      <c r="E419" s="76"/>
      <c r="I419" s="77"/>
      <c r="K419" s="76"/>
      <c r="L419" s="76"/>
      <c r="O419" s="76"/>
      <c r="P419" s="76"/>
      <c r="Q419" s="76"/>
      <c r="R419" s="76"/>
      <c r="S419" s="72"/>
    </row>
    <row r="420" spans="5:19" ht="15.75" customHeight="1" x14ac:dyDescent="0.2">
      <c r="E420" s="76"/>
      <c r="I420" s="77"/>
      <c r="K420" s="76"/>
      <c r="L420" s="76"/>
      <c r="O420" s="76"/>
      <c r="P420" s="76"/>
      <c r="Q420" s="76"/>
      <c r="R420" s="76"/>
      <c r="S420" s="72"/>
    </row>
    <row r="421" spans="5:19" ht="15.75" customHeight="1" x14ac:dyDescent="0.2">
      <c r="E421" s="76"/>
      <c r="I421" s="77"/>
      <c r="K421" s="76"/>
      <c r="L421" s="76"/>
      <c r="O421" s="76"/>
      <c r="P421" s="76"/>
      <c r="Q421" s="76"/>
      <c r="R421" s="76"/>
      <c r="S421" s="72"/>
    </row>
    <row r="422" spans="5:19" ht="15.75" customHeight="1" x14ac:dyDescent="0.2">
      <c r="E422" s="76"/>
      <c r="I422" s="77"/>
      <c r="K422" s="76"/>
      <c r="L422" s="76"/>
      <c r="O422" s="76"/>
      <c r="P422" s="76"/>
      <c r="Q422" s="76"/>
      <c r="R422" s="76"/>
      <c r="S422" s="72"/>
    </row>
    <row r="423" spans="5:19" ht="15.75" customHeight="1" x14ac:dyDescent="0.2">
      <c r="E423" s="76"/>
      <c r="I423" s="77"/>
      <c r="K423" s="76"/>
      <c r="L423" s="76"/>
      <c r="O423" s="76"/>
      <c r="P423" s="76"/>
      <c r="Q423" s="76"/>
      <c r="R423" s="76"/>
      <c r="S423" s="72"/>
    </row>
    <row r="424" spans="5:19" ht="15.75" customHeight="1" x14ac:dyDescent="0.2">
      <c r="E424" s="76"/>
      <c r="I424" s="77"/>
      <c r="K424" s="76"/>
      <c r="L424" s="76"/>
      <c r="O424" s="76"/>
      <c r="P424" s="76"/>
      <c r="Q424" s="76"/>
      <c r="R424" s="76"/>
      <c r="S424" s="72"/>
    </row>
    <row r="425" spans="5:19" ht="15.75" customHeight="1" x14ac:dyDescent="0.2">
      <c r="E425" s="76"/>
      <c r="I425" s="77"/>
      <c r="K425" s="76"/>
      <c r="L425" s="76"/>
      <c r="O425" s="76"/>
      <c r="P425" s="76"/>
      <c r="Q425" s="76"/>
      <c r="R425" s="76"/>
      <c r="S425" s="72"/>
    </row>
    <row r="426" spans="5:19" ht="15.75" customHeight="1" x14ac:dyDescent="0.2">
      <c r="E426" s="76"/>
      <c r="I426" s="77"/>
      <c r="K426" s="76"/>
      <c r="L426" s="76"/>
      <c r="O426" s="76"/>
      <c r="P426" s="76"/>
      <c r="Q426" s="76"/>
      <c r="R426" s="76"/>
      <c r="S426" s="72"/>
    </row>
    <row r="427" spans="5:19" ht="15.75" customHeight="1" x14ac:dyDescent="0.2">
      <c r="E427" s="76"/>
      <c r="I427" s="77"/>
      <c r="K427" s="76"/>
      <c r="L427" s="76"/>
      <c r="O427" s="76"/>
      <c r="P427" s="76"/>
      <c r="Q427" s="76"/>
      <c r="R427" s="76"/>
      <c r="S427" s="72"/>
    </row>
    <row r="428" spans="5:19" ht="15.75" customHeight="1" x14ac:dyDescent="0.2">
      <c r="E428" s="76"/>
      <c r="I428" s="77"/>
      <c r="K428" s="76"/>
      <c r="L428" s="76"/>
      <c r="O428" s="76"/>
      <c r="P428" s="76"/>
      <c r="Q428" s="76"/>
      <c r="R428" s="76"/>
      <c r="S428" s="72"/>
    </row>
    <row r="429" spans="5:19" ht="15.75" customHeight="1" x14ac:dyDescent="0.2">
      <c r="E429" s="76"/>
      <c r="I429" s="77"/>
      <c r="K429" s="76"/>
      <c r="L429" s="76"/>
      <c r="O429" s="76"/>
      <c r="P429" s="76"/>
      <c r="Q429" s="76"/>
      <c r="R429" s="76"/>
      <c r="S429" s="72"/>
    </row>
    <row r="430" spans="5:19" ht="15.75" customHeight="1" x14ac:dyDescent="0.2">
      <c r="E430" s="76"/>
      <c r="I430" s="77"/>
      <c r="K430" s="76"/>
      <c r="L430" s="76"/>
      <c r="O430" s="76"/>
      <c r="P430" s="76"/>
      <c r="Q430" s="76"/>
      <c r="R430" s="76"/>
      <c r="S430" s="72"/>
    </row>
    <row r="431" spans="5:19" ht="15.75" customHeight="1" x14ac:dyDescent="0.2">
      <c r="E431" s="76"/>
      <c r="I431" s="77"/>
      <c r="K431" s="76"/>
      <c r="L431" s="76"/>
      <c r="O431" s="76"/>
      <c r="P431" s="76"/>
      <c r="Q431" s="76"/>
      <c r="R431" s="76"/>
      <c r="S431" s="72"/>
    </row>
    <row r="432" spans="5:19" ht="15.75" customHeight="1" x14ac:dyDescent="0.2">
      <c r="E432" s="76"/>
      <c r="I432" s="77"/>
      <c r="K432" s="76"/>
      <c r="L432" s="76"/>
      <c r="O432" s="76"/>
      <c r="P432" s="76"/>
      <c r="Q432" s="76"/>
      <c r="R432" s="76"/>
      <c r="S432" s="72"/>
    </row>
    <row r="433" spans="5:19" ht="15.75" customHeight="1" x14ac:dyDescent="0.2">
      <c r="E433" s="76"/>
      <c r="I433" s="77"/>
      <c r="K433" s="76"/>
      <c r="L433" s="76"/>
      <c r="O433" s="76"/>
      <c r="P433" s="76"/>
      <c r="Q433" s="76"/>
      <c r="R433" s="76"/>
      <c r="S433" s="72"/>
    </row>
    <row r="434" spans="5:19" ht="15.75" customHeight="1" x14ac:dyDescent="0.2">
      <c r="E434" s="76"/>
      <c r="I434" s="77"/>
      <c r="K434" s="76"/>
      <c r="L434" s="76"/>
      <c r="O434" s="76"/>
      <c r="P434" s="76"/>
      <c r="Q434" s="76"/>
      <c r="R434" s="76"/>
      <c r="S434" s="72"/>
    </row>
    <row r="435" spans="5:19" ht="15.75" customHeight="1" x14ac:dyDescent="0.2">
      <c r="E435" s="76"/>
      <c r="I435" s="77"/>
      <c r="K435" s="76"/>
      <c r="L435" s="76"/>
      <c r="O435" s="76"/>
      <c r="P435" s="76"/>
      <c r="Q435" s="76"/>
      <c r="R435" s="76"/>
      <c r="S435" s="72"/>
    </row>
    <row r="436" spans="5:19" ht="15.75" customHeight="1" x14ac:dyDescent="0.2">
      <c r="E436" s="76"/>
      <c r="I436" s="77"/>
      <c r="K436" s="76"/>
      <c r="L436" s="76"/>
      <c r="O436" s="76"/>
      <c r="P436" s="76"/>
      <c r="Q436" s="76"/>
      <c r="R436" s="76"/>
      <c r="S436" s="72"/>
    </row>
    <row r="437" spans="5:19" ht="15.75" customHeight="1" x14ac:dyDescent="0.2">
      <c r="E437" s="76"/>
      <c r="I437" s="77"/>
      <c r="K437" s="76"/>
      <c r="L437" s="76"/>
      <c r="O437" s="76"/>
      <c r="P437" s="76"/>
      <c r="Q437" s="76"/>
      <c r="R437" s="76"/>
      <c r="S437" s="72"/>
    </row>
    <row r="438" spans="5:19" ht="15.75" customHeight="1" x14ac:dyDescent="0.2">
      <c r="E438" s="76"/>
      <c r="I438" s="77"/>
      <c r="K438" s="76"/>
      <c r="L438" s="76"/>
      <c r="O438" s="76"/>
      <c r="P438" s="76"/>
      <c r="Q438" s="76"/>
      <c r="R438" s="76"/>
      <c r="S438" s="72"/>
    </row>
    <row r="439" spans="5:19" ht="15.75" customHeight="1" x14ac:dyDescent="0.2">
      <c r="E439" s="76"/>
      <c r="I439" s="77"/>
      <c r="K439" s="76"/>
      <c r="L439" s="76"/>
      <c r="O439" s="76"/>
      <c r="P439" s="76"/>
      <c r="Q439" s="76"/>
      <c r="R439" s="76"/>
      <c r="S439" s="72"/>
    </row>
    <row r="440" spans="5:19" ht="15.75" customHeight="1" x14ac:dyDescent="0.2">
      <c r="E440" s="76"/>
      <c r="I440" s="77"/>
      <c r="K440" s="76"/>
      <c r="L440" s="76"/>
      <c r="O440" s="76"/>
      <c r="P440" s="76"/>
      <c r="Q440" s="76"/>
      <c r="R440" s="76"/>
      <c r="S440" s="72"/>
    </row>
    <row r="441" spans="5:19" ht="15.75" customHeight="1" x14ac:dyDescent="0.2">
      <c r="E441" s="76"/>
      <c r="I441" s="77"/>
      <c r="K441" s="76"/>
      <c r="L441" s="76"/>
      <c r="O441" s="76"/>
      <c r="P441" s="76"/>
      <c r="Q441" s="76"/>
      <c r="R441" s="76"/>
      <c r="S441" s="72"/>
    </row>
    <row r="442" spans="5:19" ht="15.75" customHeight="1" x14ac:dyDescent="0.2">
      <c r="E442" s="76"/>
      <c r="I442" s="77"/>
      <c r="K442" s="76"/>
      <c r="L442" s="76"/>
      <c r="O442" s="76"/>
      <c r="P442" s="76"/>
      <c r="Q442" s="76"/>
      <c r="R442" s="76"/>
      <c r="S442" s="72"/>
    </row>
    <row r="443" spans="5:19" ht="15.75" customHeight="1" x14ac:dyDescent="0.2">
      <c r="E443" s="76"/>
      <c r="I443" s="77"/>
      <c r="K443" s="76"/>
      <c r="L443" s="76"/>
      <c r="O443" s="76"/>
      <c r="P443" s="76"/>
      <c r="Q443" s="76"/>
      <c r="R443" s="76"/>
      <c r="S443" s="72"/>
    </row>
    <row r="444" spans="5:19" ht="15.75" customHeight="1" x14ac:dyDescent="0.2">
      <c r="E444" s="76"/>
      <c r="I444" s="77"/>
      <c r="K444" s="76"/>
      <c r="L444" s="76"/>
      <c r="O444" s="76"/>
      <c r="P444" s="76"/>
      <c r="Q444" s="76"/>
      <c r="R444" s="76"/>
      <c r="S444" s="72"/>
    </row>
    <row r="445" spans="5:19" ht="15.75" customHeight="1" x14ac:dyDescent="0.2">
      <c r="E445" s="76"/>
      <c r="I445" s="77"/>
      <c r="K445" s="76"/>
      <c r="L445" s="76"/>
      <c r="O445" s="76"/>
      <c r="P445" s="76"/>
      <c r="Q445" s="76"/>
      <c r="R445" s="76"/>
      <c r="S445" s="72"/>
    </row>
    <row r="446" spans="5:19" ht="15.75" customHeight="1" x14ac:dyDescent="0.2">
      <c r="E446" s="76"/>
      <c r="I446" s="77"/>
      <c r="K446" s="76"/>
      <c r="L446" s="76"/>
      <c r="O446" s="76"/>
      <c r="P446" s="76"/>
      <c r="Q446" s="76"/>
      <c r="R446" s="76"/>
      <c r="S446" s="72"/>
    </row>
    <row r="447" spans="5:19" ht="15.75" customHeight="1" x14ac:dyDescent="0.2">
      <c r="E447" s="76"/>
      <c r="I447" s="77"/>
      <c r="K447" s="76"/>
      <c r="L447" s="76"/>
      <c r="O447" s="76"/>
      <c r="P447" s="76"/>
      <c r="Q447" s="76"/>
      <c r="R447" s="76"/>
      <c r="S447" s="72"/>
    </row>
    <row r="448" spans="5:19" ht="15.75" customHeight="1" x14ac:dyDescent="0.2">
      <c r="E448" s="76"/>
      <c r="I448" s="77"/>
      <c r="K448" s="76"/>
      <c r="L448" s="76"/>
      <c r="O448" s="76"/>
      <c r="P448" s="76"/>
      <c r="Q448" s="76"/>
      <c r="R448" s="76"/>
      <c r="S448" s="72"/>
    </row>
    <row r="449" spans="5:19" ht="15.75" customHeight="1" x14ac:dyDescent="0.2">
      <c r="E449" s="76"/>
      <c r="I449" s="77"/>
      <c r="K449" s="76"/>
      <c r="L449" s="76"/>
      <c r="O449" s="76"/>
      <c r="P449" s="76"/>
      <c r="Q449" s="76"/>
      <c r="R449" s="76"/>
      <c r="S449" s="72"/>
    </row>
    <row r="450" spans="5:19" ht="15.75" customHeight="1" x14ac:dyDescent="0.2">
      <c r="E450" s="76"/>
      <c r="I450" s="77"/>
      <c r="K450" s="76"/>
      <c r="L450" s="76"/>
      <c r="O450" s="76"/>
      <c r="P450" s="76"/>
      <c r="Q450" s="76"/>
      <c r="R450" s="76"/>
      <c r="S450" s="72"/>
    </row>
    <row r="451" spans="5:19" ht="15.75" customHeight="1" x14ac:dyDescent="0.2">
      <c r="E451" s="76"/>
      <c r="I451" s="77"/>
      <c r="K451" s="76"/>
      <c r="L451" s="76"/>
      <c r="O451" s="76"/>
      <c r="P451" s="76"/>
      <c r="Q451" s="76"/>
      <c r="R451" s="76"/>
      <c r="S451" s="72"/>
    </row>
    <row r="452" spans="5:19" ht="15.75" customHeight="1" x14ac:dyDescent="0.2">
      <c r="E452" s="76"/>
      <c r="I452" s="77"/>
      <c r="K452" s="76"/>
      <c r="L452" s="76"/>
      <c r="O452" s="76"/>
      <c r="P452" s="76"/>
      <c r="Q452" s="76"/>
      <c r="R452" s="76"/>
      <c r="S452" s="72"/>
    </row>
    <row r="453" spans="5:19" ht="15.75" customHeight="1" x14ac:dyDescent="0.2">
      <c r="E453" s="76"/>
      <c r="I453" s="77"/>
      <c r="K453" s="76"/>
      <c r="L453" s="76"/>
      <c r="O453" s="76"/>
      <c r="P453" s="76"/>
      <c r="Q453" s="76"/>
      <c r="R453" s="76"/>
      <c r="S453" s="72"/>
    </row>
    <row r="454" spans="5:19" ht="15.75" customHeight="1" x14ac:dyDescent="0.2">
      <c r="E454" s="76"/>
      <c r="I454" s="77"/>
      <c r="K454" s="76"/>
      <c r="L454" s="76"/>
      <c r="O454" s="76"/>
      <c r="P454" s="76"/>
      <c r="Q454" s="76"/>
      <c r="R454" s="76"/>
      <c r="S454" s="72"/>
    </row>
    <row r="455" spans="5:19" ht="15.75" customHeight="1" x14ac:dyDescent="0.2">
      <c r="E455" s="76"/>
      <c r="I455" s="77"/>
      <c r="K455" s="76"/>
      <c r="L455" s="76"/>
      <c r="O455" s="76"/>
      <c r="P455" s="76"/>
      <c r="Q455" s="76"/>
      <c r="R455" s="76"/>
      <c r="S455" s="72"/>
    </row>
    <row r="456" spans="5:19" ht="15.75" customHeight="1" x14ac:dyDescent="0.2">
      <c r="E456" s="76"/>
      <c r="I456" s="77"/>
      <c r="K456" s="76"/>
      <c r="L456" s="76"/>
      <c r="O456" s="76"/>
      <c r="P456" s="76"/>
      <c r="Q456" s="76"/>
      <c r="R456" s="76"/>
      <c r="S456" s="72"/>
    </row>
    <row r="457" spans="5:19" ht="15.75" customHeight="1" x14ac:dyDescent="0.2">
      <c r="E457" s="76"/>
      <c r="I457" s="77"/>
      <c r="K457" s="76"/>
      <c r="L457" s="76"/>
      <c r="O457" s="76"/>
      <c r="P457" s="76"/>
      <c r="Q457" s="76"/>
      <c r="R457" s="76"/>
      <c r="S457" s="72"/>
    </row>
    <row r="458" spans="5:19" ht="15.75" customHeight="1" x14ac:dyDescent="0.2">
      <c r="E458" s="76"/>
      <c r="I458" s="77"/>
      <c r="K458" s="76"/>
      <c r="L458" s="76"/>
      <c r="O458" s="76"/>
      <c r="P458" s="76"/>
      <c r="Q458" s="76"/>
      <c r="R458" s="76"/>
      <c r="S458" s="72"/>
    </row>
    <row r="459" spans="5:19" ht="15.75" customHeight="1" x14ac:dyDescent="0.2">
      <c r="E459" s="76"/>
      <c r="I459" s="77"/>
      <c r="K459" s="76"/>
      <c r="L459" s="76"/>
      <c r="O459" s="76"/>
      <c r="P459" s="76"/>
      <c r="Q459" s="76"/>
      <c r="R459" s="76"/>
      <c r="S459" s="72"/>
    </row>
    <row r="460" spans="5:19" ht="15.75" customHeight="1" x14ac:dyDescent="0.2">
      <c r="E460" s="76"/>
      <c r="I460" s="77"/>
      <c r="K460" s="76"/>
      <c r="L460" s="76"/>
      <c r="O460" s="76"/>
      <c r="P460" s="76"/>
      <c r="Q460" s="76"/>
      <c r="R460" s="76"/>
      <c r="S460" s="72"/>
    </row>
    <row r="461" spans="5:19" ht="15.75" customHeight="1" x14ac:dyDescent="0.2">
      <c r="E461" s="76"/>
      <c r="I461" s="77"/>
      <c r="K461" s="76"/>
      <c r="L461" s="76"/>
      <c r="O461" s="76"/>
      <c r="P461" s="76"/>
      <c r="Q461" s="76"/>
      <c r="R461" s="76"/>
      <c r="S461" s="72"/>
    </row>
    <row r="462" spans="5:19" ht="15.75" customHeight="1" x14ac:dyDescent="0.2">
      <c r="E462" s="76"/>
      <c r="I462" s="77"/>
      <c r="K462" s="76"/>
      <c r="L462" s="76"/>
      <c r="O462" s="76"/>
      <c r="P462" s="76"/>
      <c r="Q462" s="76"/>
      <c r="R462" s="76"/>
      <c r="S462" s="72"/>
    </row>
    <row r="463" spans="5:19" ht="15.75" customHeight="1" x14ac:dyDescent="0.2">
      <c r="E463" s="76"/>
      <c r="I463" s="77"/>
      <c r="K463" s="76"/>
      <c r="L463" s="76"/>
      <c r="O463" s="76"/>
      <c r="P463" s="76"/>
      <c r="Q463" s="76"/>
      <c r="R463" s="76"/>
      <c r="S463" s="72"/>
    </row>
    <row r="464" spans="5:19" ht="15.75" customHeight="1" x14ac:dyDescent="0.2">
      <c r="E464" s="76"/>
      <c r="I464" s="77"/>
      <c r="K464" s="76"/>
      <c r="L464" s="76"/>
      <c r="O464" s="76"/>
      <c r="P464" s="76"/>
      <c r="Q464" s="76"/>
      <c r="R464" s="76"/>
      <c r="S464" s="72"/>
    </row>
    <row r="465" spans="5:19" ht="15.75" customHeight="1" x14ac:dyDescent="0.2">
      <c r="E465" s="76"/>
      <c r="I465" s="77"/>
      <c r="K465" s="76"/>
      <c r="L465" s="76"/>
      <c r="O465" s="76"/>
      <c r="P465" s="76"/>
      <c r="Q465" s="76"/>
      <c r="R465" s="76"/>
      <c r="S465" s="72"/>
    </row>
    <row r="466" spans="5:19" ht="15.75" customHeight="1" x14ac:dyDescent="0.2">
      <c r="E466" s="76"/>
      <c r="I466" s="77"/>
      <c r="K466" s="76"/>
      <c r="L466" s="76"/>
      <c r="O466" s="76"/>
      <c r="P466" s="76"/>
      <c r="Q466" s="76"/>
      <c r="R466" s="76"/>
      <c r="S466" s="72"/>
    </row>
    <row r="467" spans="5:19" ht="15.75" customHeight="1" x14ac:dyDescent="0.2">
      <c r="E467" s="76"/>
      <c r="I467" s="77"/>
      <c r="K467" s="76"/>
      <c r="L467" s="76"/>
      <c r="O467" s="76"/>
      <c r="P467" s="76"/>
      <c r="Q467" s="76"/>
      <c r="R467" s="76"/>
      <c r="S467" s="72"/>
    </row>
    <row r="468" spans="5:19" ht="15.75" customHeight="1" x14ac:dyDescent="0.2">
      <c r="E468" s="76"/>
      <c r="I468" s="77"/>
      <c r="K468" s="76"/>
      <c r="L468" s="76"/>
      <c r="O468" s="76"/>
      <c r="P468" s="76"/>
      <c r="Q468" s="76"/>
      <c r="R468" s="76"/>
      <c r="S468" s="72"/>
    </row>
    <row r="469" spans="5:19" ht="15.75" customHeight="1" x14ac:dyDescent="0.2">
      <c r="E469" s="76"/>
      <c r="I469" s="77"/>
      <c r="K469" s="76"/>
      <c r="L469" s="76"/>
      <c r="O469" s="76"/>
      <c r="P469" s="76"/>
      <c r="Q469" s="76"/>
      <c r="R469" s="76"/>
      <c r="S469" s="72"/>
    </row>
    <row r="470" spans="5:19" ht="15.75" customHeight="1" x14ac:dyDescent="0.2">
      <c r="E470" s="76"/>
      <c r="I470" s="77"/>
      <c r="K470" s="76"/>
      <c r="L470" s="76"/>
      <c r="O470" s="76"/>
      <c r="P470" s="76"/>
      <c r="Q470" s="76"/>
      <c r="R470" s="76"/>
      <c r="S470" s="72"/>
    </row>
    <row r="471" spans="5:19" ht="15.75" customHeight="1" x14ac:dyDescent="0.2">
      <c r="E471" s="76"/>
      <c r="I471" s="77"/>
      <c r="K471" s="76"/>
      <c r="L471" s="76"/>
      <c r="O471" s="76"/>
      <c r="P471" s="76"/>
      <c r="Q471" s="76"/>
      <c r="R471" s="76"/>
      <c r="S471" s="72"/>
    </row>
    <row r="472" spans="5:19" ht="15.75" customHeight="1" x14ac:dyDescent="0.2">
      <c r="E472" s="76"/>
      <c r="I472" s="77"/>
      <c r="K472" s="76"/>
      <c r="L472" s="76"/>
      <c r="O472" s="76"/>
      <c r="P472" s="76"/>
      <c r="Q472" s="76"/>
      <c r="R472" s="76"/>
      <c r="S472" s="72"/>
    </row>
    <row r="473" spans="5:19" ht="15.75" customHeight="1" x14ac:dyDescent="0.2">
      <c r="E473" s="76"/>
      <c r="I473" s="77"/>
      <c r="K473" s="76"/>
      <c r="L473" s="76"/>
      <c r="O473" s="76"/>
      <c r="P473" s="76"/>
      <c r="Q473" s="76"/>
      <c r="R473" s="76"/>
      <c r="S473" s="72"/>
    </row>
    <row r="474" spans="5:19" ht="15.75" customHeight="1" x14ac:dyDescent="0.2">
      <c r="E474" s="76"/>
      <c r="I474" s="77"/>
      <c r="K474" s="76"/>
      <c r="L474" s="76"/>
      <c r="O474" s="76"/>
      <c r="P474" s="76"/>
      <c r="Q474" s="76"/>
      <c r="R474" s="76"/>
      <c r="S474" s="72"/>
    </row>
    <row r="475" spans="5:19" ht="15.75" customHeight="1" x14ac:dyDescent="0.2">
      <c r="E475" s="76"/>
      <c r="I475" s="77"/>
      <c r="K475" s="76"/>
      <c r="L475" s="76"/>
      <c r="O475" s="76"/>
      <c r="P475" s="76"/>
      <c r="Q475" s="76"/>
      <c r="R475" s="76"/>
      <c r="S475" s="72"/>
    </row>
    <row r="476" spans="5:19" ht="15.75" customHeight="1" x14ac:dyDescent="0.2">
      <c r="E476" s="76"/>
      <c r="I476" s="77"/>
      <c r="K476" s="76"/>
      <c r="L476" s="76"/>
      <c r="O476" s="76"/>
      <c r="P476" s="76"/>
      <c r="Q476" s="76"/>
      <c r="R476" s="76"/>
      <c r="S476" s="72"/>
    </row>
    <row r="477" spans="5:19" ht="15.75" customHeight="1" x14ac:dyDescent="0.2">
      <c r="E477" s="76"/>
      <c r="I477" s="77"/>
      <c r="K477" s="76"/>
      <c r="L477" s="76"/>
      <c r="O477" s="76"/>
      <c r="P477" s="76"/>
      <c r="Q477" s="76"/>
      <c r="R477" s="76"/>
      <c r="S477" s="72"/>
    </row>
    <row r="478" spans="5:19" ht="15.75" customHeight="1" x14ac:dyDescent="0.2">
      <c r="E478" s="76"/>
      <c r="I478" s="77"/>
      <c r="K478" s="76"/>
      <c r="L478" s="76"/>
      <c r="O478" s="76"/>
      <c r="P478" s="76"/>
      <c r="Q478" s="76"/>
      <c r="R478" s="76"/>
      <c r="S478" s="72"/>
    </row>
    <row r="479" spans="5:19" ht="15.75" customHeight="1" x14ac:dyDescent="0.2">
      <c r="E479" s="76"/>
      <c r="I479" s="77"/>
      <c r="K479" s="76"/>
      <c r="L479" s="76"/>
      <c r="O479" s="76"/>
      <c r="P479" s="76"/>
      <c r="Q479" s="76"/>
      <c r="R479" s="76"/>
      <c r="S479" s="72"/>
    </row>
    <row r="480" spans="5:19" ht="15.75" customHeight="1" x14ac:dyDescent="0.2">
      <c r="E480" s="76"/>
      <c r="I480" s="77"/>
      <c r="K480" s="76"/>
      <c r="L480" s="76"/>
      <c r="O480" s="76"/>
      <c r="P480" s="76"/>
      <c r="Q480" s="76"/>
      <c r="R480" s="76"/>
      <c r="S480" s="72"/>
    </row>
    <row r="481" spans="5:19" ht="15.75" customHeight="1" x14ac:dyDescent="0.2">
      <c r="E481" s="76"/>
      <c r="I481" s="77"/>
      <c r="K481" s="76"/>
      <c r="L481" s="76"/>
      <c r="O481" s="76"/>
      <c r="P481" s="76"/>
      <c r="Q481" s="76"/>
      <c r="R481" s="76"/>
      <c r="S481" s="72"/>
    </row>
    <row r="482" spans="5:19" ht="15.75" customHeight="1" x14ac:dyDescent="0.2">
      <c r="E482" s="76"/>
      <c r="I482" s="77"/>
      <c r="K482" s="76"/>
      <c r="L482" s="76"/>
      <c r="O482" s="76"/>
      <c r="P482" s="76"/>
      <c r="Q482" s="76"/>
      <c r="R482" s="76"/>
      <c r="S482" s="72"/>
    </row>
    <row r="483" spans="5:19" ht="15.75" customHeight="1" x14ac:dyDescent="0.2">
      <c r="E483" s="76"/>
      <c r="I483" s="77"/>
      <c r="K483" s="76"/>
      <c r="L483" s="76"/>
      <c r="O483" s="76"/>
      <c r="P483" s="76"/>
      <c r="Q483" s="76"/>
      <c r="R483" s="76"/>
      <c r="S483" s="72"/>
    </row>
    <row r="484" spans="5:19" ht="15.75" customHeight="1" x14ac:dyDescent="0.2">
      <c r="E484" s="76"/>
      <c r="I484" s="77"/>
      <c r="K484" s="76"/>
      <c r="L484" s="76"/>
      <c r="O484" s="76"/>
      <c r="P484" s="76"/>
      <c r="Q484" s="76"/>
      <c r="R484" s="76"/>
      <c r="S484" s="72"/>
    </row>
    <row r="485" spans="5:19" ht="15.75" customHeight="1" x14ac:dyDescent="0.2">
      <c r="E485" s="76"/>
      <c r="I485" s="77"/>
      <c r="K485" s="76"/>
      <c r="L485" s="76"/>
      <c r="O485" s="76"/>
      <c r="P485" s="76"/>
      <c r="Q485" s="76"/>
      <c r="R485" s="76"/>
      <c r="S485" s="72"/>
    </row>
    <row r="486" spans="5:19" ht="15.75" customHeight="1" x14ac:dyDescent="0.2">
      <c r="E486" s="76"/>
      <c r="I486" s="77"/>
      <c r="K486" s="76"/>
      <c r="L486" s="76"/>
      <c r="O486" s="76"/>
      <c r="P486" s="76"/>
      <c r="Q486" s="76"/>
      <c r="R486" s="76"/>
      <c r="S486" s="72"/>
    </row>
    <row r="487" spans="5:19" ht="15.75" customHeight="1" x14ac:dyDescent="0.2">
      <c r="E487" s="76"/>
      <c r="I487" s="77"/>
      <c r="K487" s="76"/>
      <c r="L487" s="76"/>
      <c r="O487" s="76"/>
      <c r="P487" s="76"/>
      <c r="Q487" s="76"/>
      <c r="R487" s="76"/>
      <c r="S487" s="72"/>
    </row>
    <row r="488" spans="5:19" ht="15.75" customHeight="1" x14ac:dyDescent="0.2">
      <c r="E488" s="76"/>
      <c r="I488" s="77"/>
      <c r="K488" s="76"/>
      <c r="L488" s="76"/>
      <c r="O488" s="76"/>
      <c r="P488" s="76"/>
      <c r="Q488" s="76"/>
      <c r="R488" s="76"/>
      <c r="S488" s="72"/>
    </row>
    <row r="489" spans="5:19" ht="15.75" customHeight="1" x14ac:dyDescent="0.2">
      <c r="E489" s="76"/>
      <c r="I489" s="77"/>
      <c r="K489" s="76"/>
      <c r="L489" s="76"/>
      <c r="O489" s="76"/>
      <c r="P489" s="76"/>
      <c r="Q489" s="76"/>
      <c r="R489" s="76"/>
      <c r="S489" s="72"/>
    </row>
    <row r="490" spans="5:19" ht="15.75" customHeight="1" x14ac:dyDescent="0.2">
      <c r="E490" s="76"/>
      <c r="I490" s="77"/>
      <c r="K490" s="76"/>
      <c r="L490" s="76"/>
      <c r="O490" s="76"/>
      <c r="P490" s="76"/>
      <c r="Q490" s="76"/>
      <c r="R490" s="76"/>
      <c r="S490" s="72"/>
    </row>
    <row r="491" spans="5:19" ht="15.75" customHeight="1" x14ac:dyDescent="0.2">
      <c r="E491" s="76"/>
      <c r="I491" s="77"/>
      <c r="K491" s="76"/>
      <c r="L491" s="76"/>
      <c r="O491" s="76"/>
      <c r="P491" s="76"/>
      <c r="Q491" s="76"/>
      <c r="R491" s="76"/>
      <c r="S491" s="72"/>
    </row>
    <row r="492" spans="5:19" ht="15.75" customHeight="1" x14ac:dyDescent="0.2">
      <c r="E492" s="76"/>
      <c r="I492" s="77"/>
      <c r="K492" s="76"/>
      <c r="L492" s="76"/>
      <c r="O492" s="76"/>
      <c r="P492" s="76"/>
      <c r="Q492" s="76"/>
      <c r="R492" s="76"/>
      <c r="S492" s="72"/>
    </row>
    <row r="493" spans="5:19" ht="15.75" customHeight="1" x14ac:dyDescent="0.2">
      <c r="E493" s="76"/>
      <c r="I493" s="77"/>
      <c r="K493" s="76"/>
      <c r="L493" s="76"/>
      <c r="O493" s="76"/>
      <c r="P493" s="76"/>
      <c r="Q493" s="76"/>
      <c r="R493" s="76"/>
      <c r="S493" s="72"/>
    </row>
    <row r="494" spans="5:19" ht="15.75" customHeight="1" x14ac:dyDescent="0.2">
      <c r="E494" s="76"/>
      <c r="I494" s="77"/>
      <c r="K494" s="76"/>
      <c r="L494" s="76"/>
      <c r="O494" s="76"/>
      <c r="P494" s="76"/>
      <c r="Q494" s="76"/>
      <c r="R494" s="76"/>
      <c r="S494" s="72"/>
    </row>
    <row r="495" spans="5:19" ht="15.75" customHeight="1" x14ac:dyDescent="0.2">
      <c r="E495" s="76"/>
      <c r="I495" s="77"/>
      <c r="K495" s="76"/>
      <c r="L495" s="76"/>
      <c r="O495" s="76"/>
      <c r="P495" s="76"/>
      <c r="Q495" s="76"/>
      <c r="R495" s="76"/>
      <c r="S495" s="72"/>
    </row>
    <row r="496" spans="5:19" ht="15.75" customHeight="1" x14ac:dyDescent="0.2">
      <c r="E496" s="76"/>
      <c r="I496" s="77"/>
      <c r="K496" s="76"/>
      <c r="L496" s="76"/>
      <c r="O496" s="76"/>
      <c r="P496" s="76"/>
      <c r="Q496" s="76"/>
      <c r="R496" s="76"/>
      <c r="S496" s="72"/>
    </row>
    <row r="497" spans="5:19" ht="15.75" customHeight="1" x14ac:dyDescent="0.2">
      <c r="E497" s="76"/>
      <c r="I497" s="77"/>
      <c r="K497" s="76"/>
      <c r="L497" s="76"/>
      <c r="O497" s="76"/>
      <c r="P497" s="76"/>
      <c r="Q497" s="76"/>
      <c r="R497" s="76"/>
      <c r="S497" s="72"/>
    </row>
    <row r="498" spans="5:19" ht="15.75" customHeight="1" x14ac:dyDescent="0.2">
      <c r="E498" s="76"/>
      <c r="I498" s="77"/>
      <c r="K498" s="76"/>
      <c r="L498" s="76"/>
      <c r="O498" s="76"/>
      <c r="P498" s="76"/>
      <c r="Q498" s="76"/>
      <c r="R498" s="76"/>
      <c r="S498" s="72"/>
    </row>
    <row r="499" spans="5:19" ht="15.75" customHeight="1" x14ac:dyDescent="0.2">
      <c r="E499" s="76"/>
      <c r="I499" s="77"/>
      <c r="K499" s="76"/>
      <c r="L499" s="76"/>
      <c r="O499" s="76"/>
      <c r="P499" s="76"/>
      <c r="Q499" s="76"/>
      <c r="R499" s="76"/>
      <c r="S499" s="72"/>
    </row>
    <row r="500" spans="5:19" ht="15.75" customHeight="1" x14ac:dyDescent="0.2">
      <c r="E500" s="76"/>
      <c r="I500" s="77"/>
      <c r="K500" s="76"/>
      <c r="L500" s="76"/>
      <c r="O500" s="76"/>
      <c r="P500" s="76"/>
      <c r="Q500" s="76"/>
      <c r="R500" s="76"/>
      <c r="S500" s="72"/>
    </row>
    <row r="501" spans="5:19" ht="15.75" customHeight="1" x14ac:dyDescent="0.2">
      <c r="E501" s="76"/>
      <c r="I501" s="77"/>
      <c r="K501" s="76"/>
      <c r="L501" s="76"/>
      <c r="O501" s="76"/>
      <c r="P501" s="76"/>
      <c r="Q501" s="76"/>
      <c r="R501" s="76"/>
      <c r="S501" s="72"/>
    </row>
    <row r="502" spans="5:19" ht="15.75" customHeight="1" x14ac:dyDescent="0.2">
      <c r="E502" s="76"/>
      <c r="I502" s="77"/>
      <c r="K502" s="76"/>
      <c r="L502" s="76"/>
      <c r="O502" s="76"/>
      <c r="P502" s="76"/>
      <c r="Q502" s="76"/>
      <c r="R502" s="76"/>
      <c r="S502" s="72"/>
    </row>
    <row r="503" spans="5:19" ht="15.75" customHeight="1" x14ac:dyDescent="0.2">
      <c r="E503" s="76"/>
      <c r="I503" s="77"/>
      <c r="K503" s="76"/>
      <c r="L503" s="76"/>
      <c r="O503" s="76"/>
      <c r="P503" s="76"/>
      <c r="Q503" s="76"/>
      <c r="R503" s="76"/>
      <c r="S503" s="72"/>
    </row>
    <row r="504" spans="5:19" ht="15.75" customHeight="1" x14ac:dyDescent="0.2">
      <c r="E504" s="76"/>
      <c r="I504" s="77"/>
      <c r="K504" s="76"/>
      <c r="L504" s="76"/>
      <c r="O504" s="76"/>
      <c r="P504" s="76"/>
      <c r="Q504" s="76"/>
      <c r="R504" s="76"/>
      <c r="S504" s="72"/>
    </row>
    <row r="505" spans="5:19" ht="15.75" customHeight="1" x14ac:dyDescent="0.2">
      <c r="E505" s="76"/>
      <c r="I505" s="77"/>
      <c r="K505" s="76"/>
      <c r="L505" s="76"/>
      <c r="O505" s="76"/>
      <c r="P505" s="76"/>
      <c r="Q505" s="76"/>
      <c r="R505" s="76"/>
      <c r="S505" s="72"/>
    </row>
    <row r="506" spans="5:19" ht="15.75" customHeight="1" x14ac:dyDescent="0.2">
      <c r="E506" s="76"/>
      <c r="I506" s="77"/>
      <c r="K506" s="76"/>
      <c r="L506" s="76"/>
      <c r="O506" s="76"/>
      <c r="P506" s="76"/>
      <c r="Q506" s="76"/>
      <c r="R506" s="76"/>
      <c r="S506" s="72"/>
    </row>
    <row r="507" spans="5:19" ht="15.75" customHeight="1" x14ac:dyDescent="0.2">
      <c r="E507" s="76"/>
      <c r="I507" s="77"/>
      <c r="K507" s="76"/>
      <c r="L507" s="76"/>
      <c r="O507" s="76"/>
      <c r="P507" s="76"/>
      <c r="Q507" s="76"/>
      <c r="R507" s="76"/>
      <c r="S507" s="72"/>
    </row>
    <row r="508" spans="5:19" ht="15.75" customHeight="1" x14ac:dyDescent="0.2">
      <c r="E508" s="76"/>
      <c r="I508" s="77"/>
      <c r="K508" s="76"/>
      <c r="L508" s="76"/>
      <c r="O508" s="76"/>
      <c r="P508" s="76"/>
      <c r="Q508" s="76"/>
      <c r="R508" s="76"/>
      <c r="S508" s="72"/>
    </row>
    <row r="509" spans="5:19" ht="15.75" customHeight="1" x14ac:dyDescent="0.2">
      <c r="E509" s="76"/>
      <c r="I509" s="77"/>
      <c r="K509" s="76"/>
      <c r="L509" s="76"/>
      <c r="O509" s="76"/>
      <c r="P509" s="76"/>
      <c r="Q509" s="76"/>
      <c r="R509" s="76"/>
      <c r="S509" s="72"/>
    </row>
    <row r="510" spans="5:19" ht="15.75" customHeight="1" x14ac:dyDescent="0.2">
      <c r="E510" s="76"/>
      <c r="I510" s="77"/>
      <c r="K510" s="76"/>
      <c r="L510" s="76"/>
      <c r="O510" s="76"/>
      <c r="P510" s="76"/>
      <c r="Q510" s="76"/>
      <c r="R510" s="76"/>
      <c r="S510" s="72"/>
    </row>
    <row r="511" spans="5:19" ht="15.75" customHeight="1" x14ac:dyDescent="0.2">
      <c r="E511" s="76"/>
      <c r="I511" s="77"/>
      <c r="K511" s="76"/>
      <c r="L511" s="76"/>
      <c r="O511" s="76"/>
      <c r="P511" s="76"/>
      <c r="Q511" s="76"/>
      <c r="R511" s="76"/>
      <c r="S511" s="72"/>
    </row>
    <row r="512" spans="5:19" ht="15.75" customHeight="1" x14ac:dyDescent="0.2">
      <c r="E512" s="76"/>
      <c r="I512" s="77"/>
      <c r="K512" s="76"/>
      <c r="L512" s="76"/>
      <c r="O512" s="76"/>
      <c r="P512" s="76"/>
      <c r="Q512" s="76"/>
      <c r="R512" s="76"/>
      <c r="S512" s="72"/>
    </row>
    <row r="513" spans="5:19" ht="15.75" customHeight="1" x14ac:dyDescent="0.2">
      <c r="E513" s="76"/>
      <c r="I513" s="77"/>
      <c r="K513" s="76"/>
      <c r="L513" s="76"/>
      <c r="O513" s="76"/>
      <c r="P513" s="76"/>
      <c r="Q513" s="76"/>
      <c r="R513" s="76"/>
      <c r="S513" s="72"/>
    </row>
    <row r="514" spans="5:19" ht="15.75" customHeight="1" x14ac:dyDescent="0.2">
      <c r="E514" s="76"/>
      <c r="I514" s="77"/>
      <c r="K514" s="76"/>
      <c r="L514" s="76"/>
      <c r="O514" s="76"/>
      <c r="P514" s="76"/>
      <c r="Q514" s="76"/>
      <c r="R514" s="76"/>
      <c r="S514" s="72"/>
    </row>
    <row r="515" spans="5:19" ht="15.75" customHeight="1" x14ac:dyDescent="0.2">
      <c r="E515" s="76"/>
      <c r="I515" s="77"/>
      <c r="K515" s="76"/>
      <c r="L515" s="76"/>
      <c r="O515" s="76"/>
      <c r="P515" s="76"/>
      <c r="Q515" s="76"/>
      <c r="R515" s="76"/>
      <c r="S515" s="72"/>
    </row>
    <row r="516" spans="5:19" ht="15.75" customHeight="1" x14ac:dyDescent="0.2">
      <c r="E516" s="76"/>
      <c r="I516" s="77"/>
      <c r="K516" s="76"/>
      <c r="L516" s="76"/>
      <c r="O516" s="76"/>
      <c r="P516" s="76"/>
      <c r="Q516" s="76"/>
      <c r="R516" s="76"/>
      <c r="S516" s="72"/>
    </row>
    <row r="517" spans="5:19" ht="15.75" customHeight="1" x14ac:dyDescent="0.2">
      <c r="E517" s="76"/>
      <c r="I517" s="77"/>
      <c r="K517" s="76"/>
      <c r="L517" s="76"/>
      <c r="O517" s="76"/>
      <c r="P517" s="76"/>
      <c r="Q517" s="76"/>
      <c r="R517" s="76"/>
      <c r="S517" s="72"/>
    </row>
    <row r="518" spans="5:19" ht="15.75" customHeight="1" x14ac:dyDescent="0.2">
      <c r="E518" s="76"/>
      <c r="I518" s="77"/>
      <c r="K518" s="76"/>
      <c r="L518" s="76"/>
      <c r="O518" s="76"/>
      <c r="P518" s="76"/>
      <c r="Q518" s="76"/>
      <c r="R518" s="76"/>
      <c r="S518" s="72"/>
    </row>
    <row r="519" spans="5:19" ht="15.75" customHeight="1" x14ac:dyDescent="0.2">
      <c r="E519" s="76"/>
      <c r="I519" s="77"/>
      <c r="K519" s="76"/>
      <c r="L519" s="76"/>
      <c r="O519" s="76"/>
      <c r="P519" s="76"/>
      <c r="Q519" s="76"/>
      <c r="R519" s="76"/>
      <c r="S519" s="72"/>
    </row>
    <row r="520" spans="5:19" ht="15.75" customHeight="1" x14ac:dyDescent="0.2">
      <c r="E520" s="76"/>
      <c r="I520" s="77"/>
      <c r="K520" s="76"/>
      <c r="L520" s="76"/>
      <c r="O520" s="76"/>
      <c r="P520" s="76"/>
      <c r="Q520" s="76"/>
      <c r="R520" s="76"/>
      <c r="S520" s="72"/>
    </row>
    <row r="521" spans="5:19" ht="15.75" customHeight="1" x14ac:dyDescent="0.2">
      <c r="E521" s="76"/>
      <c r="I521" s="77"/>
      <c r="K521" s="76"/>
      <c r="L521" s="76"/>
      <c r="O521" s="76"/>
      <c r="P521" s="76"/>
      <c r="Q521" s="76"/>
      <c r="R521" s="76"/>
      <c r="S521" s="72"/>
    </row>
    <row r="522" spans="5:19" ht="15.75" customHeight="1" x14ac:dyDescent="0.2">
      <c r="E522" s="76"/>
      <c r="I522" s="77"/>
      <c r="K522" s="76"/>
      <c r="L522" s="76"/>
      <c r="O522" s="76"/>
      <c r="P522" s="76"/>
      <c r="Q522" s="76"/>
      <c r="R522" s="76"/>
      <c r="S522" s="72"/>
    </row>
    <row r="523" spans="5:19" ht="15.75" customHeight="1" x14ac:dyDescent="0.2">
      <c r="E523" s="76"/>
      <c r="I523" s="77"/>
      <c r="K523" s="76"/>
      <c r="L523" s="76"/>
      <c r="O523" s="76"/>
      <c r="P523" s="76"/>
      <c r="Q523" s="76"/>
      <c r="R523" s="76"/>
      <c r="S523" s="72"/>
    </row>
    <row r="524" spans="5:19" ht="15.75" customHeight="1" x14ac:dyDescent="0.2">
      <c r="E524" s="76"/>
      <c r="I524" s="77"/>
      <c r="K524" s="76"/>
      <c r="L524" s="76"/>
      <c r="O524" s="76"/>
      <c r="P524" s="76"/>
      <c r="Q524" s="76"/>
      <c r="R524" s="76"/>
      <c r="S524" s="72"/>
    </row>
    <row r="525" spans="5:19" ht="15.75" customHeight="1" x14ac:dyDescent="0.2">
      <c r="E525" s="76"/>
      <c r="I525" s="77"/>
      <c r="K525" s="76"/>
      <c r="L525" s="76"/>
      <c r="O525" s="76"/>
      <c r="P525" s="76"/>
      <c r="Q525" s="76"/>
      <c r="R525" s="76"/>
      <c r="S525" s="72"/>
    </row>
    <row r="526" spans="5:19" ht="15.75" customHeight="1" x14ac:dyDescent="0.2">
      <c r="E526" s="76"/>
      <c r="I526" s="77"/>
      <c r="K526" s="76"/>
      <c r="L526" s="76"/>
      <c r="O526" s="76"/>
      <c r="P526" s="76"/>
      <c r="Q526" s="76"/>
      <c r="R526" s="76"/>
      <c r="S526" s="72"/>
    </row>
    <row r="527" spans="5:19" ht="15.75" customHeight="1" x14ac:dyDescent="0.2">
      <c r="E527" s="76"/>
      <c r="I527" s="77"/>
      <c r="K527" s="76"/>
      <c r="L527" s="76"/>
      <c r="O527" s="76"/>
      <c r="P527" s="76"/>
      <c r="Q527" s="76"/>
      <c r="R527" s="76"/>
      <c r="S527" s="72"/>
    </row>
    <row r="528" spans="5:19" ht="15.75" customHeight="1" x14ac:dyDescent="0.2">
      <c r="E528" s="76"/>
      <c r="I528" s="77"/>
      <c r="K528" s="76"/>
      <c r="L528" s="76"/>
      <c r="O528" s="76"/>
      <c r="P528" s="76"/>
      <c r="Q528" s="76"/>
      <c r="R528" s="76"/>
      <c r="S528" s="72"/>
    </row>
    <row r="529" spans="5:19" ht="15.75" customHeight="1" x14ac:dyDescent="0.2">
      <c r="E529" s="76"/>
      <c r="I529" s="77"/>
      <c r="K529" s="76"/>
      <c r="L529" s="76"/>
      <c r="O529" s="76"/>
      <c r="P529" s="76"/>
      <c r="Q529" s="76"/>
      <c r="R529" s="76"/>
      <c r="S529" s="72"/>
    </row>
    <row r="530" spans="5:19" ht="15.75" customHeight="1" x14ac:dyDescent="0.2">
      <c r="E530" s="76"/>
      <c r="I530" s="77"/>
      <c r="K530" s="76"/>
      <c r="L530" s="76"/>
      <c r="O530" s="76"/>
      <c r="P530" s="76"/>
      <c r="Q530" s="76"/>
      <c r="R530" s="76"/>
      <c r="S530" s="72"/>
    </row>
    <row r="531" spans="5:19" ht="15.75" customHeight="1" x14ac:dyDescent="0.2">
      <c r="E531" s="76"/>
      <c r="I531" s="77"/>
      <c r="K531" s="76"/>
      <c r="L531" s="76"/>
      <c r="O531" s="76"/>
      <c r="P531" s="76"/>
      <c r="Q531" s="76"/>
      <c r="R531" s="76"/>
      <c r="S531" s="72"/>
    </row>
    <row r="532" spans="5:19" ht="15.75" customHeight="1" x14ac:dyDescent="0.2">
      <c r="E532" s="76"/>
      <c r="I532" s="77"/>
      <c r="K532" s="76"/>
      <c r="L532" s="76"/>
      <c r="O532" s="76"/>
      <c r="P532" s="76"/>
      <c r="Q532" s="76"/>
      <c r="R532" s="76"/>
      <c r="S532" s="72"/>
    </row>
    <row r="533" spans="5:19" ht="15.75" customHeight="1" x14ac:dyDescent="0.2">
      <c r="E533" s="76"/>
      <c r="I533" s="77"/>
      <c r="K533" s="76"/>
      <c r="L533" s="76"/>
      <c r="O533" s="76"/>
      <c r="P533" s="76"/>
      <c r="Q533" s="76"/>
      <c r="R533" s="76"/>
      <c r="S533" s="72"/>
    </row>
    <row r="534" spans="5:19" ht="15.75" customHeight="1" x14ac:dyDescent="0.2">
      <c r="E534" s="76"/>
      <c r="I534" s="77"/>
      <c r="K534" s="76"/>
      <c r="L534" s="76"/>
      <c r="O534" s="76"/>
      <c r="P534" s="76"/>
      <c r="Q534" s="76"/>
      <c r="R534" s="76"/>
      <c r="S534" s="72"/>
    </row>
    <row r="535" spans="5:19" ht="15.75" customHeight="1" x14ac:dyDescent="0.2">
      <c r="E535" s="76"/>
      <c r="I535" s="77"/>
      <c r="K535" s="76"/>
      <c r="L535" s="76"/>
      <c r="O535" s="76"/>
      <c r="P535" s="76"/>
      <c r="Q535" s="76"/>
      <c r="R535" s="76"/>
      <c r="S535" s="72"/>
    </row>
    <row r="536" spans="5:19" ht="15.75" customHeight="1" x14ac:dyDescent="0.2">
      <c r="E536" s="76"/>
      <c r="I536" s="77"/>
      <c r="K536" s="76"/>
      <c r="L536" s="76"/>
      <c r="O536" s="76"/>
      <c r="P536" s="76"/>
      <c r="Q536" s="76"/>
      <c r="R536" s="76"/>
      <c r="S536" s="72"/>
    </row>
    <row r="537" spans="5:19" ht="15.75" customHeight="1" x14ac:dyDescent="0.2">
      <c r="E537" s="76"/>
      <c r="I537" s="77"/>
      <c r="K537" s="76"/>
      <c r="L537" s="76"/>
      <c r="O537" s="76"/>
      <c r="P537" s="76"/>
      <c r="Q537" s="76"/>
      <c r="R537" s="76"/>
      <c r="S537" s="72"/>
    </row>
    <row r="538" spans="5:19" ht="15.75" customHeight="1" x14ac:dyDescent="0.2">
      <c r="E538" s="76"/>
      <c r="I538" s="77"/>
      <c r="K538" s="76"/>
      <c r="L538" s="76"/>
      <c r="O538" s="76"/>
      <c r="P538" s="76"/>
      <c r="Q538" s="76"/>
      <c r="R538" s="76"/>
      <c r="S538" s="72"/>
    </row>
    <row r="539" spans="5:19" ht="15.75" customHeight="1" x14ac:dyDescent="0.2">
      <c r="E539" s="76"/>
      <c r="I539" s="77"/>
      <c r="K539" s="76"/>
      <c r="L539" s="76"/>
      <c r="O539" s="76"/>
      <c r="P539" s="76"/>
      <c r="Q539" s="76"/>
      <c r="R539" s="76"/>
      <c r="S539" s="72"/>
    </row>
    <row r="540" spans="5:19" ht="15.75" customHeight="1" x14ac:dyDescent="0.2">
      <c r="E540" s="76"/>
      <c r="I540" s="77"/>
      <c r="K540" s="76"/>
      <c r="L540" s="76"/>
      <c r="O540" s="76"/>
      <c r="P540" s="76"/>
      <c r="Q540" s="76"/>
      <c r="R540" s="76"/>
      <c r="S540" s="72"/>
    </row>
    <row r="541" spans="5:19" ht="15.75" customHeight="1" x14ac:dyDescent="0.2">
      <c r="E541" s="76"/>
      <c r="I541" s="77"/>
      <c r="K541" s="76"/>
      <c r="L541" s="76"/>
      <c r="O541" s="76"/>
      <c r="P541" s="76"/>
      <c r="Q541" s="76"/>
      <c r="R541" s="76"/>
      <c r="S541" s="72"/>
    </row>
    <row r="542" spans="5:19" ht="15.75" customHeight="1" x14ac:dyDescent="0.2">
      <c r="E542" s="76"/>
      <c r="I542" s="77"/>
      <c r="K542" s="76"/>
      <c r="L542" s="76"/>
      <c r="O542" s="76"/>
      <c r="P542" s="76"/>
      <c r="Q542" s="76"/>
      <c r="R542" s="76"/>
      <c r="S542" s="72"/>
    </row>
    <row r="543" spans="5:19" ht="15.75" customHeight="1" x14ac:dyDescent="0.2">
      <c r="E543" s="76"/>
      <c r="I543" s="77"/>
      <c r="K543" s="76"/>
      <c r="L543" s="76"/>
      <c r="O543" s="76"/>
      <c r="P543" s="76"/>
      <c r="Q543" s="76"/>
      <c r="R543" s="76"/>
      <c r="S543" s="72"/>
    </row>
    <row r="544" spans="5:19" ht="15.75" customHeight="1" x14ac:dyDescent="0.2">
      <c r="E544" s="76"/>
      <c r="I544" s="77"/>
      <c r="K544" s="76"/>
      <c r="L544" s="76"/>
      <c r="O544" s="76"/>
      <c r="P544" s="76"/>
      <c r="Q544" s="76"/>
      <c r="R544" s="76"/>
      <c r="S544" s="72"/>
    </row>
    <row r="545" spans="5:19" ht="15.75" customHeight="1" x14ac:dyDescent="0.2">
      <c r="E545" s="76"/>
      <c r="I545" s="77"/>
      <c r="K545" s="76"/>
      <c r="L545" s="76"/>
      <c r="O545" s="76"/>
      <c r="P545" s="76"/>
      <c r="Q545" s="76"/>
      <c r="R545" s="76"/>
      <c r="S545" s="72"/>
    </row>
    <row r="546" spans="5:19" ht="15.75" customHeight="1" x14ac:dyDescent="0.2">
      <c r="E546" s="76"/>
      <c r="I546" s="77"/>
      <c r="K546" s="76"/>
      <c r="L546" s="76"/>
      <c r="O546" s="76"/>
      <c r="P546" s="76"/>
      <c r="Q546" s="76"/>
      <c r="R546" s="76"/>
      <c r="S546" s="72"/>
    </row>
    <row r="547" spans="5:19" ht="15.75" customHeight="1" x14ac:dyDescent="0.2">
      <c r="E547" s="76"/>
      <c r="I547" s="77"/>
      <c r="K547" s="76"/>
      <c r="L547" s="76"/>
      <c r="O547" s="76"/>
      <c r="P547" s="76"/>
      <c r="Q547" s="76"/>
      <c r="R547" s="76"/>
      <c r="S547" s="72"/>
    </row>
    <row r="548" spans="5:19" ht="15.75" customHeight="1" x14ac:dyDescent="0.2">
      <c r="E548" s="76"/>
      <c r="I548" s="77"/>
      <c r="K548" s="76"/>
      <c r="L548" s="76"/>
      <c r="O548" s="76"/>
      <c r="P548" s="76"/>
      <c r="Q548" s="76"/>
      <c r="R548" s="76"/>
      <c r="S548" s="72"/>
    </row>
    <row r="549" spans="5:19" ht="15.75" customHeight="1" x14ac:dyDescent="0.2">
      <c r="E549" s="76"/>
      <c r="I549" s="77"/>
      <c r="K549" s="76"/>
      <c r="L549" s="76"/>
      <c r="O549" s="76"/>
      <c r="P549" s="76"/>
      <c r="Q549" s="76"/>
      <c r="R549" s="76"/>
      <c r="S549" s="72"/>
    </row>
    <row r="550" spans="5:19" ht="15.75" customHeight="1" x14ac:dyDescent="0.2">
      <c r="E550" s="76"/>
      <c r="I550" s="77"/>
      <c r="K550" s="76"/>
      <c r="L550" s="76"/>
      <c r="O550" s="76"/>
      <c r="P550" s="76"/>
      <c r="Q550" s="76"/>
      <c r="R550" s="76"/>
      <c r="S550" s="72"/>
    </row>
    <row r="551" spans="5:19" ht="15.75" customHeight="1" x14ac:dyDescent="0.2">
      <c r="E551" s="76"/>
      <c r="I551" s="77"/>
      <c r="K551" s="76"/>
      <c r="L551" s="76"/>
      <c r="O551" s="76"/>
      <c r="P551" s="76"/>
      <c r="Q551" s="76"/>
      <c r="R551" s="76"/>
      <c r="S551" s="72"/>
    </row>
    <row r="552" spans="5:19" ht="15.75" customHeight="1" x14ac:dyDescent="0.2">
      <c r="E552" s="76"/>
      <c r="I552" s="77"/>
      <c r="K552" s="76"/>
      <c r="L552" s="76"/>
      <c r="O552" s="76"/>
      <c r="P552" s="76"/>
      <c r="Q552" s="76"/>
      <c r="R552" s="76"/>
      <c r="S552" s="72"/>
    </row>
    <row r="553" spans="5:19" ht="15.75" customHeight="1" x14ac:dyDescent="0.2">
      <c r="E553" s="76"/>
      <c r="I553" s="77"/>
      <c r="K553" s="76"/>
      <c r="L553" s="76"/>
      <c r="O553" s="76"/>
      <c r="P553" s="76"/>
      <c r="Q553" s="76"/>
      <c r="R553" s="76"/>
      <c r="S553" s="72"/>
    </row>
    <row r="554" spans="5:19" ht="15.75" customHeight="1" x14ac:dyDescent="0.2">
      <c r="E554" s="76"/>
      <c r="I554" s="77"/>
      <c r="K554" s="76"/>
      <c r="L554" s="76"/>
      <c r="O554" s="76"/>
      <c r="P554" s="76"/>
      <c r="Q554" s="76"/>
      <c r="R554" s="76"/>
      <c r="S554" s="72"/>
    </row>
    <row r="555" spans="5:19" ht="15.75" customHeight="1" x14ac:dyDescent="0.2">
      <c r="E555" s="76"/>
      <c r="I555" s="77"/>
      <c r="K555" s="76"/>
      <c r="L555" s="76"/>
      <c r="O555" s="76"/>
      <c r="P555" s="76"/>
      <c r="Q555" s="76"/>
      <c r="R555" s="76"/>
      <c r="S555" s="72"/>
    </row>
    <row r="556" spans="5:19" ht="15.75" customHeight="1" x14ac:dyDescent="0.2">
      <c r="E556" s="76"/>
      <c r="I556" s="77"/>
      <c r="K556" s="76"/>
      <c r="L556" s="76"/>
      <c r="O556" s="76"/>
      <c r="P556" s="76"/>
      <c r="Q556" s="76"/>
      <c r="R556" s="76"/>
      <c r="S556" s="72"/>
    </row>
    <row r="557" spans="5:19" ht="15.75" customHeight="1" x14ac:dyDescent="0.2">
      <c r="E557" s="76"/>
      <c r="I557" s="77"/>
      <c r="K557" s="76"/>
      <c r="L557" s="76"/>
      <c r="O557" s="76"/>
      <c r="P557" s="76"/>
      <c r="Q557" s="76"/>
      <c r="R557" s="76"/>
      <c r="S557" s="72"/>
    </row>
    <row r="558" spans="5:19" ht="15.75" customHeight="1" x14ac:dyDescent="0.2">
      <c r="E558" s="76"/>
      <c r="I558" s="77"/>
      <c r="K558" s="76"/>
      <c r="L558" s="76"/>
      <c r="O558" s="76"/>
      <c r="P558" s="76"/>
      <c r="Q558" s="76"/>
      <c r="R558" s="76"/>
      <c r="S558" s="72"/>
    </row>
    <row r="559" spans="5:19" ht="15.75" customHeight="1" x14ac:dyDescent="0.2">
      <c r="E559" s="76"/>
      <c r="I559" s="77"/>
      <c r="K559" s="76"/>
      <c r="L559" s="76"/>
      <c r="O559" s="76"/>
      <c r="P559" s="76"/>
      <c r="Q559" s="76"/>
      <c r="R559" s="76"/>
      <c r="S559" s="72"/>
    </row>
    <row r="560" spans="5:19" ht="15.75" customHeight="1" x14ac:dyDescent="0.2">
      <c r="E560" s="76"/>
      <c r="I560" s="77"/>
      <c r="K560" s="76"/>
      <c r="L560" s="76"/>
      <c r="O560" s="76"/>
      <c r="P560" s="76"/>
      <c r="Q560" s="76"/>
      <c r="R560" s="76"/>
      <c r="S560" s="72"/>
    </row>
    <row r="561" spans="5:19" ht="15.75" customHeight="1" x14ac:dyDescent="0.2">
      <c r="E561" s="76"/>
      <c r="I561" s="77"/>
      <c r="K561" s="76"/>
      <c r="L561" s="76"/>
      <c r="O561" s="76"/>
      <c r="P561" s="76"/>
      <c r="Q561" s="76"/>
      <c r="R561" s="76"/>
      <c r="S561" s="72"/>
    </row>
    <row r="562" spans="5:19" ht="15.75" customHeight="1" x14ac:dyDescent="0.2">
      <c r="E562" s="76"/>
      <c r="I562" s="77"/>
      <c r="K562" s="76"/>
      <c r="L562" s="76"/>
      <c r="O562" s="76"/>
      <c r="P562" s="76"/>
      <c r="Q562" s="76"/>
      <c r="R562" s="76"/>
      <c r="S562" s="72"/>
    </row>
    <row r="563" spans="5:19" ht="15.75" customHeight="1" x14ac:dyDescent="0.2">
      <c r="E563" s="76"/>
      <c r="I563" s="77"/>
      <c r="K563" s="76"/>
      <c r="L563" s="76"/>
      <c r="O563" s="76"/>
      <c r="P563" s="76"/>
      <c r="Q563" s="76"/>
      <c r="R563" s="76"/>
      <c r="S563" s="72"/>
    </row>
    <row r="564" spans="5:19" ht="15.75" customHeight="1" x14ac:dyDescent="0.2">
      <c r="E564" s="76"/>
      <c r="I564" s="77"/>
      <c r="K564" s="76"/>
      <c r="L564" s="76"/>
      <c r="O564" s="76"/>
      <c r="P564" s="76"/>
      <c r="Q564" s="76"/>
      <c r="R564" s="76"/>
      <c r="S564" s="72"/>
    </row>
    <row r="565" spans="5:19" ht="15.75" customHeight="1" x14ac:dyDescent="0.2">
      <c r="E565" s="76"/>
      <c r="I565" s="77"/>
      <c r="K565" s="76"/>
      <c r="L565" s="76"/>
      <c r="O565" s="76"/>
      <c r="P565" s="76"/>
      <c r="Q565" s="76"/>
      <c r="R565" s="76"/>
      <c r="S565" s="72"/>
    </row>
    <row r="566" spans="5:19" ht="15.75" customHeight="1" x14ac:dyDescent="0.2">
      <c r="E566" s="76"/>
      <c r="I566" s="77"/>
      <c r="K566" s="76"/>
      <c r="L566" s="76"/>
      <c r="O566" s="76"/>
      <c r="P566" s="76"/>
      <c r="Q566" s="76"/>
      <c r="R566" s="76"/>
      <c r="S566" s="72"/>
    </row>
    <row r="567" spans="5:19" ht="15.75" customHeight="1" x14ac:dyDescent="0.2">
      <c r="E567" s="76"/>
      <c r="I567" s="77"/>
      <c r="K567" s="76"/>
      <c r="L567" s="76"/>
      <c r="O567" s="76"/>
      <c r="P567" s="76"/>
      <c r="Q567" s="76"/>
      <c r="R567" s="76"/>
      <c r="S567" s="72"/>
    </row>
    <row r="568" spans="5:19" ht="15.75" customHeight="1" x14ac:dyDescent="0.2">
      <c r="E568" s="76"/>
      <c r="I568" s="77"/>
      <c r="K568" s="76"/>
      <c r="L568" s="76"/>
      <c r="O568" s="76"/>
      <c r="P568" s="76"/>
      <c r="Q568" s="76"/>
      <c r="R568" s="76"/>
      <c r="S568" s="72"/>
    </row>
    <row r="569" spans="5:19" ht="15.75" customHeight="1" x14ac:dyDescent="0.2">
      <c r="E569" s="76"/>
      <c r="I569" s="77"/>
      <c r="K569" s="76"/>
      <c r="L569" s="76"/>
      <c r="O569" s="76"/>
      <c r="P569" s="76"/>
      <c r="Q569" s="76"/>
      <c r="R569" s="76"/>
      <c r="S569" s="72"/>
    </row>
    <row r="570" spans="5:19" ht="15.75" customHeight="1" x14ac:dyDescent="0.2">
      <c r="E570" s="76"/>
      <c r="I570" s="77"/>
      <c r="K570" s="76"/>
      <c r="L570" s="76"/>
      <c r="O570" s="76"/>
      <c r="P570" s="76"/>
      <c r="Q570" s="76"/>
      <c r="R570" s="76"/>
      <c r="S570" s="72"/>
    </row>
    <row r="571" spans="5:19" ht="15.75" customHeight="1" x14ac:dyDescent="0.2">
      <c r="E571" s="76"/>
      <c r="I571" s="77"/>
      <c r="K571" s="76"/>
      <c r="L571" s="76"/>
      <c r="O571" s="76"/>
      <c r="P571" s="76"/>
      <c r="Q571" s="76"/>
      <c r="R571" s="76"/>
      <c r="S571" s="72"/>
    </row>
    <row r="572" spans="5:19" ht="15.75" customHeight="1" x14ac:dyDescent="0.2">
      <c r="E572" s="76"/>
      <c r="I572" s="77"/>
      <c r="K572" s="76"/>
      <c r="L572" s="76"/>
      <c r="O572" s="76"/>
      <c r="P572" s="76"/>
      <c r="Q572" s="76"/>
      <c r="R572" s="76"/>
      <c r="S572" s="72"/>
    </row>
    <row r="573" spans="5:19" ht="15.75" customHeight="1" x14ac:dyDescent="0.2">
      <c r="E573" s="76"/>
      <c r="I573" s="77"/>
      <c r="K573" s="76"/>
      <c r="L573" s="76"/>
      <c r="O573" s="76"/>
      <c r="P573" s="76"/>
      <c r="Q573" s="76"/>
      <c r="R573" s="76"/>
      <c r="S573" s="72"/>
    </row>
    <row r="574" spans="5:19" ht="15.75" customHeight="1" x14ac:dyDescent="0.2">
      <c r="E574" s="76"/>
      <c r="I574" s="77"/>
      <c r="K574" s="76"/>
      <c r="L574" s="76"/>
      <c r="O574" s="76"/>
      <c r="P574" s="76"/>
      <c r="Q574" s="76"/>
      <c r="R574" s="76"/>
      <c r="S574" s="72"/>
    </row>
    <row r="575" spans="5:19" ht="15.75" customHeight="1" x14ac:dyDescent="0.2">
      <c r="E575" s="76"/>
      <c r="I575" s="77"/>
      <c r="K575" s="76"/>
      <c r="L575" s="76"/>
      <c r="O575" s="76"/>
      <c r="P575" s="76"/>
      <c r="Q575" s="76"/>
      <c r="R575" s="76"/>
      <c r="S575" s="72"/>
    </row>
    <row r="576" spans="5:19" ht="15.75" customHeight="1" x14ac:dyDescent="0.2">
      <c r="E576" s="76"/>
      <c r="I576" s="77"/>
      <c r="K576" s="76"/>
      <c r="L576" s="76"/>
      <c r="O576" s="76"/>
      <c r="P576" s="76"/>
      <c r="Q576" s="76"/>
      <c r="R576" s="76"/>
      <c r="S576" s="72"/>
    </row>
    <row r="577" spans="5:19" ht="15.75" customHeight="1" x14ac:dyDescent="0.2">
      <c r="E577" s="76"/>
      <c r="I577" s="77"/>
      <c r="K577" s="76"/>
      <c r="L577" s="76"/>
      <c r="O577" s="76"/>
      <c r="P577" s="76"/>
      <c r="Q577" s="76"/>
      <c r="R577" s="76"/>
      <c r="S577" s="72"/>
    </row>
    <row r="578" spans="5:19" ht="15.75" customHeight="1" x14ac:dyDescent="0.2">
      <c r="E578" s="76"/>
      <c r="I578" s="77"/>
      <c r="K578" s="76"/>
      <c r="L578" s="76"/>
      <c r="O578" s="76"/>
      <c r="P578" s="76"/>
      <c r="Q578" s="76"/>
      <c r="R578" s="76"/>
      <c r="S578" s="72"/>
    </row>
    <row r="579" spans="5:19" ht="15.75" customHeight="1" x14ac:dyDescent="0.2">
      <c r="E579" s="76"/>
      <c r="I579" s="77"/>
      <c r="K579" s="76"/>
      <c r="L579" s="76"/>
      <c r="O579" s="76"/>
      <c r="P579" s="76"/>
      <c r="Q579" s="76"/>
      <c r="R579" s="76"/>
      <c r="S579" s="72"/>
    </row>
    <row r="580" spans="5:19" ht="15.75" customHeight="1" x14ac:dyDescent="0.2">
      <c r="E580" s="76"/>
      <c r="I580" s="77"/>
      <c r="K580" s="76"/>
      <c r="L580" s="76"/>
      <c r="O580" s="76"/>
      <c r="P580" s="76"/>
      <c r="Q580" s="76"/>
      <c r="R580" s="76"/>
      <c r="S580" s="72"/>
    </row>
    <row r="581" spans="5:19" ht="15.75" customHeight="1" x14ac:dyDescent="0.2">
      <c r="E581" s="76"/>
      <c r="I581" s="77"/>
      <c r="K581" s="76"/>
      <c r="L581" s="76"/>
      <c r="O581" s="76"/>
      <c r="P581" s="76"/>
      <c r="Q581" s="76"/>
      <c r="R581" s="76"/>
      <c r="S581" s="72"/>
    </row>
    <row r="582" spans="5:19" ht="15.75" customHeight="1" x14ac:dyDescent="0.2">
      <c r="E582" s="76"/>
      <c r="I582" s="77"/>
      <c r="K582" s="76"/>
      <c r="L582" s="76"/>
      <c r="O582" s="76"/>
      <c r="P582" s="76"/>
      <c r="Q582" s="76"/>
      <c r="R582" s="76"/>
      <c r="S582" s="72"/>
    </row>
    <row r="583" spans="5:19" ht="15.75" customHeight="1" x14ac:dyDescent="0.2">
      <c r="E583" s="76"/>
      <c r="I583" s="77"/>
      <c r="K583" s="76"/>
      <c r="L583" s="76"/>
      <c r="O583" s="76"/>
      <c r="P583" s="76"/>
      <c r="Q583" s="76"/>
      <c r="R583" s="76"/>
      <c r="S583" s="72"/>
    </row>
    <row r="584" spans="5:19" ht="15.75" customHeight="1" x14ac:dyDescent="0.2">
      <c r="E584" s="76"/>
      <c r="I584" s="77"/>
      <c r="K584" s="76"/>
      <c r="L584" s="76"/>
      <c r="O584" s="76"/>
      <c r="P584" s="76"/>
      <c r="Q584" s="76"/>
      <c r="R584" s="76"/>
      <c r="S584" s="72"/>
    </row>
    <row r="585" spans="5:19" ht="15.75" customHeight="1" x14ac:dyDescent="0.2">
      <c r="E585" s="76"/>
      <c r="I585" s="77"/>
      <c r="K585" s="76"/>
      <c r="L585" s="76"/>
      <c r="O585" s="76"/>
      <c r="P585" s="76"/>
      <c r="Q585" s="76"/>
      <c r="R585" s="76"/>
      <c r="S585" s="72"/>
    </row>
    <row r="586" spans="5:19" ht="15.75" customHeight="1" x14ac:dyDescent="0.2">
      <c r="E586" s="76"/>
      <c r="I586" s="77"/>
      <c r="K586" s="76"/>
      <c r="L586" s="76"/>
      <c r="O586" s="76"/>
      <c r="P586" s="76"/>
      <c r="Q586" s="76"/>
      <c r="R586" s="76"/>
      <c r="S586" s="72"/>
    </row>
    <row r="587" spans="5:19" ht="15.75" customHeight="1" x14ac:dyDescent="0.2">
      <c r="E587" s="76"/>
      <c r="I587" s="77"/>
      <c r="K587" s="76"/>
      <c r="L587" s="76"/>
      <c r="O587" s="76"/>
      <c r="P587" s="76"/>
      <c r="Q587" s="76"/>
      <c r="R587" s="76"/>
      <c r="S587" s="72"/>
    </row>
    <row r="588" spans="5:19" ht="15.75" customHeight="1" x14ac:dyDescent="0.2">
      <c r="E588" s="76"/>
      <c r="I588" s="77"/>
      <c r="K588" s="76"/>
      <c r="L588" s="76"/>
      <c r="O588" s="76"/>
      <c r="P588" s="76"/>
      <c r="Q588" s="76"/>
      <c r="R588" s="76"/>
      <c r="S588" s="72"/>
    </row>
    <row r="589" spans="5:19" ht="15.75" customHeight="1" x14ac:dyDescent="0.2">
      <c r="E589" s="76"/>
      <c r="I589" s="77"/>
      <c r="K589" s="76"/>
      <c r="L589" s="76"/>
      <c r="O589" s="76"/>
      <c r="P589" s="76"/>
      <c r="Q589" s="76"/>
      <c r="R589" s="76"/>
      <c r="S589" s="72"/>
    </row>
    <row r="590" spans="5:19" ht="15.75" customHeight="1" x14ac:dyDescent="0.2">
      <c r="E590" s="76"/>
      <c r="I590" s="77"/>
      <c r="K590" s="76"/>
      <c r="L590" s="76"/>
      <c r="O590" s="76"/>
      <c r="P590" s="76"/>
      <c r="Q590" s="76"/>
      <c r="R590" s="76"/>
      <c r="S590" s="72"/>
    </row>
    <row r="591" spans="5:19" ht="15.75" customHeight="1" x14ac:dyDescent="0.2">
      <c r="E591" s="76"/>
      <c r="I591" s="77"/>
      <c r="K591" s="76"/>
      <c r="L591" s="76"/>
      <c r="O591" s="76"/>
      <c r="P591" s="76"/>
      <c r="Q591" s="76"/>
      <c r="R591" s="76"/>
      <c r="S591" s="72"/>
    </row>
    <row r="592" spans="5:19" ht="15.75" customHeight="1" x14ac:dyDescent="0.2">
      <c r="E592" s="76"/>
      <c r="I592" s="77"/>
      <c r="K592" s="76"/>
      <c r="L592" s="76"/>
      <c r="O592" s="76"/>
      <c r="P592" s="76"/>
      <c r="Q592" s="76"/>
      <c r="R592" s="76"/>
      <c r="S592" s="72"/>
    </row>
    <row r="593" spans="5:19" ht="15.75" customHeight="1" x14ac:dyDescent="0.2">
      <c r="E593" s="76"/>
      <c r="I593" s="77"/>
      <c r="K593" s="76"/>
      <c r="L593" s="76"/>
      <c r="O593" s="76"/>
      <c r="P593" s="76"/>
      <c r="Q593" s="76"/>
      <c r="R593" s="76"/>
      <c r="S593" s="72"/>
    </row>
    <row r="594" spans="5:19" ht="15.75" customHeight="1" x14ac:dyDescent="0.2">
      <c r="E594" s="76"/>
      <c r="I594" s="77"/>
      <c r="K594" s="76"/>
      <c r="L594" s="76"/>
      <c r="O594" s="76"/>
      <c r="P594" s="76"/>
      <c r="Q594" s="76"/>
      <c r="R594" s="76"/>
      <c r="S594" s="72"/>
    </row>
    <row r="595" spans="5:19" ht="15.75" customHeight="1" x14ac:dyDescent="0.2">
      <c r="E595" s="76"/>
      <c r="I595" s="77"/>
      <c r="K595" s="76"/>
      <c r="L595" s="76"/>
      <c r="O595" s="76"/>
      <c r="P595" s="76"/>
      <c r="Q595" s="76"/>
      <c r="R595" s="76"/>
      <c r="S595" s="72"/>
    </row>
    <row r="596" spans="5:19" ht="15.75" customHeight="1" x14ac:dyDescent="0.2">
      <c r="E596" s="76"/>
      <c r="I596" s="77"/>
      <c r="K596" s="76"/>
      <c r="L596" s="76"/>
      <c r="O596" s="76"/>
      <c r="P596" s="76"/>
      <c r="Q596" s="76"/>
      <c r="R596" s="76"/>
      <c r="S596" s="72"/>
    </row>
    <row r="597" spans="5:19" ht="15.75" customHeight="1" x14ac:dyDescent="0.2">
      <c r="E597" s="76"/>
      <c r="I597" s="77"/>
      <c r="K597" s="76"/>
      <c r="L597" s="76"/>
      <c r="O597" s="76"/>
      <c r="P597" s="76"/>
      <c r="Q597" s="76"/>
      <c r="R597" s="76"/>
      <c r="S597" s="72"/>
    </row>
    <row r="598" spans="5:19" ht="15.75" customHeight="1" x14ac:dyDescent="0.2">
      <c r="E598" s="76"/>
      <c r="I598" s="77"/>
      <c r="K598" s="76"/>
      <c r="L598" s="76"/>
      <c r="O598" s="76"/>
      <c r="P598" s="76"/>
      <c r="Q598" s="76"/>
      <c r="R598" s="76"/>
      <c r="S598" s="72"/>
    </row>
    <row r="599" spans="5:19" ht="15.75" customHeight="1" x14ac:dyDescent="0.2">
      <c r="E599" s="76"/>
      <c r="I599" s="77"/>
      <c r="K599" s="76"/>
      <c r="L599" s="76"/>
      <c r="O599" s="76"/>
      <c r="P599" s="76"/>
      <c r="Q599" s="76"/>
      <c r="R599" s="76"/>
      <c r="S599" s="72"/>
    </row>
    <row r="600" spans="5:19" ht="15.75" customHeight="1" x14ac:dyDescent="0.2">
      <c r="E600" s="76"/>
      <c r="I600" s="77"/>
      <c r="K600" s="76"/>
      <c r="L600" s="76"/>
      <c r="O600" s="76"/>
      <c r="P600" s="76"/>
      <c r="Q600" s="76"/>
      <c r="R600" s="76"/>
      <c r="S600" s="72"/>
    </row>
    <row r="601" spans="5:19" ht="15.75" customHeight="1" x14ac:dyDescent="0.2">
      <c r="E601" s="76"/>
      <c r="I601" s="77"/>
      <c r="K601" s="76"/>
      <c r="L601" s="76"/>
      <c r="O601" s="76"/>
      <c r="P601" s="76"/>
      <c r="Q601" s="76"/>
      <c r="R601" s="76"/>
      <c r="S601" s="72"/>
    </row>
    <row r="602" spans="5:19" ht="15.75" customHeight="1" x14ac:dyDescent="0.2">
      <c r="E602" s="76"/>
      <c r="I602" s="77"/>
      <c r="K602" s="76"/>
      <c r="L602" s="76"/>
      <c r="O602" s="76"/>
      <c r="P602" s="76"/>
      <c r="Q602" s="76"/>
      <c r="R602" s="76"/>
      <c r="S602" s="72"/>
    </row>
    <row r="603" spans="5:19" ht="15.75" customHeight="1" x14ac:dyDescent="0.2">
      <c r="E603" s="76"/>
      <c r="I603" s="77"/>
      <c r="K603" s="76"/>
      <c r="L603" s="76"/>
      <c r="O603" s="76"/>
      <c r="P603" s="76"/>
      <c r="Q603" s="76"/>
      <c r="R603" s="76"/>
      <c r="S603" s="72"/>
    </row>
    <row r="604" spans="5:19" ht="15.75" customHeight="1" x14ac:dyDescent="0.2">
      <c r="E604" s="76"/>
      <c r="I604" s="77"/>
      <c r="K604" s="76"/>
      <c r="L604" s="76"/>
      <c r="O604" s="76"/>
      <c r="P604" s="76"/>
      <c r="Q604" s="76"/>
      <c r="R604" s="76"/>
      <c r="S604" s="72"/>
    </row>
    <row r="605" spans="5:19" ht="15.75" customHeight="1" x14ac:dyDescent="0.2">
      <c r="E605" s="76"/>
      <c r="I605" s="77"/>
      <c r="K605" s="76"/>
      <c r="L605" s="76"/>
      <c r="O605" s="76"/>
      <c r="P605" s="76"/>
      <c r="Q605" s="76"/>
      <c r="R605" s="76"/>
      <c r="S605" s="72"/>
    </row>
    <row r="606" spans="5:19" ht="15.75" customHeight="1" x14ac:dyDescent="0.2">
      <c r="E606" s="76"/>
      <c r="I606" s="77"/>
      <c r="K606" s="76"/>
      <c r="L606" s="76"/>
      <c r="O606" s="76"/>
      <c r="P606" s="76"/>
      <c r="Q606" s="76"/>
      <c r="R606" s="76"/>
      <c r="S606" s="72"/>
    </row>
    <row r="607" spans="5:19" ht="15.75" customHeight="1" x14ac:dyDescent="0.2">
      <c r="E607" s="76"/>
      <c r="I607" s="77"/>
      <c r="K607" s="76"/>
      <c r="L607" s="76"/>
      <c r="O607" s="76"/>
      <c r="P607" s="76"/>
      <c r="Q607" s="76"/>
      <c r="R607" s="76"/>
      <c r="S607" s="72"/>
    </row>
    <row r="608" spans="5:19" ht="15.75" customHeight="1" x14ac:dyDescent="0.2">
      <c r="E608" s="76"/>
      <c r="I608" s="77"/>
      <c r="K608" s="76"/>
      <c r="L608" s="76"/>
      <c r="O608" s="76"/>
      <c r="P608" s="76"/>
      <c r="Q608" s="76"/>
      <c r="R608" s="76"/>
      <c r="S608" s="72"/>
    </row>
    <row r="609" spans="5:19" ht="15.75" customHeight="1" x14ac:dyDescent="0.2">
      <c r="E609" s="76"/>
      <c r="I609" s="77"/>
      <c r="K609" s="76"/>
      <c r="L609" s="76"/>
      <c r="O609" s="76"/>
      <c r="P609" s="76"/>
      <c r="Q609" s="76"/>
      <c r="R609" s="76"/>
      <c r="S609" s="72"/>
    </row>
    <row r="610" spans="5:19" ht="15.75" customHeight="1" x14ac:dyDescent="0.2">
      <c r="E610" s="76"/>
      <c r="I610" s="77"/>
      <c r="K610" s="76"/>
      <c r="L610" s="76"/>
      <c r="O610" s="76"/>
      <c r="P610" s="76"/>
      <c r="Q610" s="76"/>
      <c r="R610" s="76"/>
      <c r="S610" s="72"/>
    </row>
    <row r="611" spans="5:19" ht="15.75" customHeight="1" x14ac:dyDescent="0.2">
      <c r="E611" s="76"/>
      <c r="I611" s="77"/>
      <c r="K611" s="76"/>
      <c r="L611" s="76"/>
      <c r="O611" s="76"/>
      <c r="P611" s="76"/>
      <c r="Q611" s="76"/>
      <c r="R611" s="76"/>
      <c r="S611" s="72"/>
    </row>
    <row r="612" spans="5:19" ht="15.75" customHeight="1" x14ac:dyDescent="0.2">
      <c r="E612" s="76"/>
      <c r="I612" s="77"/>
      <c r="K612" s="76"/>
      <c r="L612" s="76"/>
      <c r="O612" s="76"/>
      <c r="P612" s="76"/>
      <c r="Q612" s="76"/>
      <c r="R612" s="76"/>
      <c r="S612" s="72"/>
    </row>
    <row r="613" spans="5:19" ht="15.75" customHeight="1" x14ac:dyDescent="0.2">
      <c r="E613" s="76"/>
      <c r="I613" s="77"/>
      <c r="K613" s="76"/>
      <c r="L613" s="76"/>
      <c r="O613" s="76"/>
      <c r="P613" s="76"/>
      <c r="Q613" s="76"/>
      <c r="R613" s="76"/>
      <c r="S613" s="72"/>
    </row>
    <row r="614" spans="5:19" ht="15.75" customHeight="1" x14ac:dyDescent="0.2">
      <c r="E614" s="76"/>
      <c r="I614" s="77"/>
      <c r="K614" s="76"/>
      <c r="L614" s="76"/>
      <c r="O614" s="76"/>
      <c r="P614" s="76"/>
      <c r="Q614" s="76"/>
      <c r="R614" s="76"/>
      <c r="S614" s="72"/>
    </row>
    <row r="615" spans="5:19" ht="15.75" customHeight="1" x14ac:dyDescent="0.2">
      <c r="E615" s="76"/>
      <c r="I615" s="77"/>
      <c r="K615" s="76"/>
      <c r="L615" s="76"/>
      <c r="O615" s="76"/>
      <c r="P615" s="76"/>
      <c r="Q615" s="76"/>
      <c r="R615" s="76"/>
      <c r="S615" s="72"/>
    </row>
    <row r="616" spans="5:19" ht="15.75" customHeight="1" x14ac:dyDescent="0.2">
      <c r="E616" s="76"/>
      <c r="I616" s="77"/>
      <c r="K616" s="76"/>
      <c r="L616" s="76"/>
      <c r="O616" s="76"/>
      <c r="P616" s="76"/>
      <c r="Q616" s="76"/>
      <c r="R616" s="76"/>
      <c r="S616" s="72"/>
    </row>
    <row r="617" spans="5:19" ht="15.75" customHeight="1" x14ac:dyDescent="0.2">
      <c r="E617" s="76"/>
      <c r="I617" s="77"/>
      <c r="K617" s="76"/>
      <c r="L617" s="76"/>
      <c r="O617" s="76"/>
      <c r="P617" s="76"/>
      <c r="Q617" s="76"/>
      <c r="R617" s="76"/>
      <c r="S617" s="72"/>
    </row>
    <row r="618" spans="5:19" ht="15.75" customHeight="1" x14ac:dyDescent="0.2">
      <c r="E618" s="76"/>
      <c r="I618" s="77"/>
      <c r="K618" s="76"/>
      <c r="L618" s="76"/>
      <c r="O618" s="76"/>
      <c r="P618" s="76"/>
      <c r="Q618" s="76"/>
      <c r="R618" s="76"/>
      <c r="S618" s="72"/>
    </row>
    <row r="619" spans="5:19" ht="15.75" customHeight="1" x14ac:dyDescent="0.2">
      <c r="E619" s="76"/>
      <c r="I619" s="77"/>
      <c r="K619" s="76"/>
      <c r="L619" s="76"/>
      <c r="O619" s="76"/>
      <c r="P619" s="76"/>
      <c r="Q619" s="76"/>
      <c r="R619" s="76"/>
      <c r="S619" s="72"/>
    </row>
    <row r="620" spans="5:19" ht="15.75" customHeight="1" x14ac:dyDescent="0.2">
      <c r="E620" s="76"/>
      <c r="I620" s="77"/>
      <c r="K620" s="76"/>
      <c r="L620" s="76"/>
      <c r="O620" s="76"/>
      <c r="P620" s="76"/>
      <c r="Q620" s="76"/>
      <c r="R620" s="76"/>
      <c r="S620" s="72"/>
    </row>
    <row r="621" spans="5:19" ht="15.75" customHeight="1" x14ac:dyDescent="0.2">
      <c r="E621" s="76"/>
      <c r="I621" s="77"/>
      <c r="K621" s="76"/>
      <c r="L621" s="76"/>
      <c r="O621" s="76"/>
      <c r="P621" s="76"/>
      <c r="Q621" s="76"/>
      <c r="R621" s="76"/>
      <c r="S621" s="72"/>
    </row>
    <row r="622" spans="5:19" ht="15.75" customHeight="1" x14ac:dyDescent="0.2">
      <c r="E622" s="76"/>
      <c r="I622" s="77"/>
      <c r="K622" s="76"/>
      <c r="L622" s="76"/>
      <c r="O622" s="76"/>
      <c r="P622" s="76"/>
      <c r="Q622" s="76"/>
      <c r="R622" s="76"/>
      <c r="S622" s="72"/>
    </row>
    <row r="623" spans="5:19" ht="15.75" customHeight="1" x14ac:dyDescent="0.2">
      <c r="E623" s="76"/>
      <c r="I623" s="77"/>
      <c r="K623" s="76"/>
      <c r="L623" s="76"/>
      <c r="O623" s="76"/>
      <c r="P623" s="76"/>
      <c r="Q623" s="76"/>
      <c r="R623" s="76"/>
      <c r="S623" s="72"/>
    </row>
    <row r="624" spans="5:19" ht="15.75" customHeight="1" x14ac:dyDescent="0.2">
      <c r="E624" s="76"/>
      <c r="I624" s="77"/>
      <c r="K624" s="76"/>
      <c r="L624" s="76"/>
      <c r="O624" s="76"/>
      <c r="P624" s="76"/>
      <c r="Q624" s="76"/>
      <c r="R624" s="76"/>
      <c r="S624" s="72"/>
    </row>
    <row r="625" spans="5:19" ht="15.75" customHeight="1" x14ac:dyDescent="0.2">
      <c r="E625" s="76"/>
      <c r="I625" s="77"/>
      <c r="K625" s="76"/>
      <c r="L625" s="76"/>
      <c r="O625" s="76"/>
      <c r="P625" s="76"/>
      <c r="Q625" s="76"/>
      <c r="R625" s="76"/>
      <c r="S625" s="72"/>
    </row>
    <row r="626" spans="5:19" ht="15.75" customHeight="1" x14ac:dyDescent="0.2">
      <c r="E626" s="76"/>
      <c r="I626" s="77"/>
      <c r="K626" s="76"/>
      <c r="L626" s="76"/>
      <c r="O626" s="76"/>
      <c r="P626" s="76"/>
      <c r="Q626" s="76"/>
      <c r="R626" s="76"/>
      <c r="S626" s="72"/>
    </row>
    <row r="627" spans="5:19" ht="15.75" customHeight="1" x14ac:dyDescent="0.2">
      <c r="E627" s="76"/>
      <c r="I627" s="77"/>
      <c r="K627" s="76"/>
      <c r="L627" s="76"/>
      <c r="O627" s="76"/>
      <c r="P627" s="76"/>
      <c r="Q627" s="76"/>
      <c r="R627" s="76"/>
      <c r="S627" s="72"/>
    </row>
    <row r="628" spans="5:19" ht="15.75" customHeight="1" x14ac:dyDescent="0.2">
      <c r="E628" s="76"/>
      <c r="I628" s="77"/>
      <c r="K628" s="76"/>
      <c r="L628" s="76"/>
      <c r="O628" s="76"/>
      <c r="P628" s="76"/>
      <c r="Q628" s="76"/>
      <c r="R628" s="76"/>
      <c r="S628" s="72"/>
    </row>
    <row r="629" spans="5:19" ht="15.75" customHeight="1" x14ac:dyDescent="0.2">
      <c r="E629" s="76"/>
      <c r="I629" s="77"/>
      <c r="K629" s="76"/>
      <c r="L629" s="76"/>
      <c r="O629" s="76"/>
      <c r="P629" s="76"/>
      <c r="Q629" s="76"/>
      <c r="R629" s="76"/>
      <c r="S629" s="72"/>
    </row>
    <row r="630" spans="5:19" ht="15.75" customHeight="1" x14ac:dyDescent="0.2">
      <c r="E630" s="76"/>
      <c r="I630" s="77"/>
      <c r="K630" s="76"/>
      <c r="L630" s="76"/>
      <c r="O630" s="76"/>
      <c r="P630" s="76"/>
      <c r="Q630" s="76"/>
      <c r="R630" s="76"/>
      <c r="S630" s="72"/>
    </row>
    <row r="631" spans="5:19" ht="15.75" customHeight="1" x14ac:dyDescent="0.2">
      <c r="E631" s="76"/>
      <c r="I631" s="77"/>
      <c r="K631" s="76"/>
      <c r="L631" s="76"/>
      <c r="O631" s="76"/>
      <c r="P631" s="76"/>
      <c r="Q631" s="76"/>
      <c r="R631" s="76"/>
      <c r="S631" s="72"/>
    </row>
    <row r="632" spans="5:19" ht="15.75" customHeight="1" x14ac:dyDescent="0.2">
      <c r="E632" s="76"/>
      <c r="I632" s="77"/>
      <c r="K632" s="76"/>
      <c r="L632" s="76"/>
      <c r="O632" s="76"/>
      <c r="P632" s="76"/>
      <c r="Q632" s="76"/>
      <c r="R632" s="76"/>
      <c r="S632" s="72"/>
    </row>
    <row r="633" spans="5:19" ht="15.75" customHeight="1" x14ac:dyDescent="0.2">
      <c r="E633" s="76"/>
      <c r="I633" s="77"/>
      <c r="K633" s="76"/>
      <c r="L633" s="76"/>
      <c r="O633" s="76"/>
      <c r="P633" s="76"/>
      <c r="Q633" s="76"/>
      <c r="R633" s="76"/>
      <c r="S633" s="72"/>
    </row>
    <row r="634" spans="5:19" ht="15.75" customHeight="1" x14ac:dyDescent="0.2">
      <c r="E634" s="76"/>
      <c r="I634" s="77"/>
      <c r="K634" s="76"/>
      <c r="L634" s="76"/>
      <c r="O634" s="76"/>
      <c r="P634" s="76"/>
      <c r="Q634" s="76"/>
      <c r="R634" s="76"/>
      <c r="S634" s="72"/>
    </row>
    <row r="635" spans="5:19" ht="15.75" customHeight="1" x14ac:dyDescent="0.2">
      <c r="E635" s="76"/>
      <c r="I635" s="77"/>
      <c r="K635" s="76"/>
      <c r="L635" s="76"/>
      <c r="O635" s="76"/>
      <c r="P635" s="76"/>
      <c r="Q635" s="76"/>
      <c r="R635" s="76"/>
      <c r="S635" s="72"/>
    </row>
    <row r="636" spans="5:19" ht="15.75" customHeight="1" x14ac:dyDescent="0.2">
      <c r="E636" s="76"/>
      <c r="I636" s="77"/>
      <c r="K636" s="76"/>
      <c r="L636" s="76"/>
      <c r="O636" s="76"/>
      <c r="P636" s="76"/>
      <c r="Q636" s="76"/>
      <c r="R636" s="76"/>
      <c r="S636" s="72"/>
    </row>
    <row r="637" spans="5:19" ht="15.75" customHeight="1" x14ac:dyDescent="0.2">
      <c r="E637" s="76"/>
      <c r="I637" s="77"/>
      <c r="K637" s="76"/>
      <c r="L637" s="76"/>
      <c r="O637" s="76"/>
      <c r="P637" s="76"/>
      <c r="Q637" s="76"/>
      <c r="R637" s="76"/>
      <c r="S637" s="72"/>
    </row>
    <row r="638" spans="5:19" ht="15.75" customHeight="1" x14ac:dyDescent="0.2">
      <c r="E638" s="76"/>
      <c r="I638" s="77"/>
      <c r="K638" s="76"/>
      <c r="L638" s="76"/>
      <c r="O638" s="76"/>
      <c r="P638" s="76"/>
      <c r="Q638" s="76"/>
      <c r="R638" s="76"/>
      <c r="S638" s="72"/>
    </row>
    <row r="639" spans="5:19" ht="15.75" customHeight="1" x14ac:dyDescent="0.2">
      <c r="E639" s="76"/>
      <c r="I639" s="77"/>
      <c r="K639" s="76"/>
      <c r="L639" s="76"/>
      <c r="O639" s="76"/>
      <c r="P639" s="76"/>
      <c r="Q639" s="76"/>
      <c r="R639" s="76"/>
      <c r="S639" s="72"/>
    </row>
    <row r="640" spans="5:19" ht="15.75" customHeight="1" x14ac:dyDescent="0.2">
      <c r="E640" s="76"/>
      <c r="I640" s="77"/>
      <c r="K640" s="76"/>
      <c r="L640" s="76"/>
      <c r="O640" s="76"/>
      <c r="P640" s="76"/>
      <c r="Q640" s="76"/>
      <c r="R640" s="76"/>
      <c r="S640" s="72"/>
    </row>
    <row r="641" spans="5:19" ht="15.75" customHeight="1" x14ac:dyDescent="0.2">
      <c r="E641" s="76"/>
      <c r="I641" s="77"/>
      <c r="K641" s="76"/>
      <c r="L641" s="76"/>
      <c r="O641" s="76"/>
      <c r="P641" s="76"/>
      <c r="Q641" s="76"/>
      <c r="R641" s="76"/>
      <c r="S641" s="72"/>
    </row>
    <row r="642" spans="5:19" ht="15.75" customHeight="1" x14ac:dyDescent="0.2">
      <c r="E642" s="76"/>
      <c r="I642" s="77"/>
      <c r="K642" s="76"/>
      <c r="L642" s="76"/>
      <c r="O642" s="76"/>
      <c r="P642" s="76"/>
      <c r="Q642" s="76"/>
      <c r="R642" s="76"/>
      <c r="S642" s="72"/>
    </row>
    <row r="643" spans="5:19" ht="15.75" customHeight="1" x14ac:dyDescent="0.2">
      <c r="E643" s="76"/>
      <c r="I643" s="77"/>
      <c r="K643" s="76"/>
      <c r="L643" s="76"/>
      <c r="O643" s="76"/>
      <c r="P643" s="76"/>
      <c r="Q643" s="76"/>
      <c r="R643" s="76"/>
      <c r="S643" s="72"/>
    </row>
    <row r="644" spans="5:19" ht="15.75" customHeight="1" x14ac:dyDescent="0.2">
      <c r="E644" s="76"/>
      <c r="I644" s="77"/>
      <c r="K644" s="76"/>
      <c r="L644" s="76"/>
      <c r="O644" s="76"/>
      <c r="P644" s="76"/>
      <c r="Q644" s="76"/>
      <c r="R644" s="76"/>
      <c r="S644" s="72"/>
    </row>
    <row r="645" spans="5:19" ht="15.75" customHeight="1" x14ac:dyDescent="0.2">
      <c r="E645" s="76"/>
      <c r="I645" s="77"/>
      <c r="K645" s="76"/>
      <c r="L645" s="76"/>
      <c r="O645" s="76"/>
      <c r="P645" s="76"/>
      <c r="Q645" s="76"/>
      <c r="R645" s="76"/>
      <c r="S645" s="72"/>
    </row>
    <row r="646" spans="5:19" ht="15.75" customHeight="1" x14ac:dyDescent="0.2">
      <c r="E646" s="76"/>
      <c r="I646" s="77"/>
      <c r="K646" s="76"/>
      <c r="L646" s="76"/>
      <c r="O646" s="76"/>
      <c r="P646" s="76"/>
      <c r="Q646" s="76"/>
      <c r="R646" s="76"/>
      <c r="S646" s="72"/>
    </row>
    <row r="647" spans="5:19" ht="15.75" customHeight="1" x14ac:dyDescent="0.2">
      <c r="E647" s="76"/>
      <c r="I647" s="77"/>
      <c r="K647" s="76"/>
      <c r="L647" s="76"/>
      <c r="O647" s="76"/>
      <c r="P647" s="76"/>
      <c r="Q647" s="76"/>
      <c r="R647" s="76"/>
      <c r="S647" s="72"/>
    </row>
    <row r="648" spans="5:19" ht="15.75" customHeight="1" x14ac:dyDescent="0.2">
      <c r="E648" s="76"/>
      <c r="I648" s="77"/>
      <c r="K648" s="76"/>
      <c r="L648" s="76"/>
      <c r="O648" s="76"/>
      <c r="P648" s="76"/>
      <c r="Q648" s="76"/>
      <c r="R648" s="76"/>
      <c r="S648" s="72"/>
    </row>
    <row r="649" spans="5:19" ht="15.75" customHeight="1" x14ac:dyDescent="0.2">
      <c r="E649" s="76"/>
      <c r="I649" s="77"/>
      <c r="K649" s="76"/>
      <c r="L649" s="76"/>
      <c r="O649" s="76"/>
      <c r="P649" s="76"/>
      <c r="Q649" s="76"/>
      <c r="R649" s="76"/>
      <c r="S649" s="72"/>
    </row>
    <row r="650" spans="5:19" ht="15.75" customHeight="1" x14ac:dyDescent="0.2">
      <c r="E650" s="76"/>
      <c r="I650" s="77"/>
      <c r="K650" s="76"/>
      <c r="L650" s="76"/>
      <c r="O650" s="76"/>
      <c r="P650" s="76"/>
      <c r="Q650" s="76"/>
      <c r="R650" s="76"/>
      <c r="S650" s="72"/>
    </row>
    <row r="651" spans="5:19" ht="15.75" customHeight="1" x14ac:dyDescent="0.2">
      <c r="E651" s="76"/>
      <c r="I651" s="77"/>
      <c r="K651" s="76"/>
      <c r="L651" s="76"/>
      <c r="O651" s="76"/>
      <c r="P651" s="76"/>
      <c r="Q651" s="76"/>
      <c r="R651" s="76"/>
      <c r="S651" s="72"/>
    </row>
    <row r="652" spans="5:19" ht="15.75" customHeight="1" x14ac:dyDescent="0.2">
      <c r="E652" s="76"/>
      <c r="I652" s="77"/>
      <c r="K652" s="76"/>
      <c r="L652" s="76"/>
      <c r="O652" s="76"/>
      <c r="P652" s="76"/>
      <c r="Q652" s="76"/>
      <c r="R652" s="76"/>
      <c r="S652" s="72"/>
    </row>
    <row r="653" spans="5:19" ht="15.75" customHeight="1" x14ac:dyDescent="0.2">
      <c r="E653" s="76"/>
      <c r="I653" s="77"/>
      <c r="K653" s="76"/>
      <c r="L653" s="76"/>
      <c r="O653" s="76"/>
      <c r="P653" s="76"/>
      <c r="Q653" s="76"/>
      <c r="R653" s="76"/>
      <c r="S653" s="72"/>
    </row>
    <row r="654" spans="5:19" ht="15.75" customHeight="1" x14ac:dyDescent="0.2">
      <c r="E654" s="76"/>
      <c r="I654" s="77"/>
      <c r="K654" s="76"/>
      <c r="L654" s="76"/>
      <c r="O654" s="76"/>
      <c r="P654" s="76"/>
      <c r="Q654" s="76"/>
      <c r="R654" s="76"/>
      <c r="S654" s="72"/>
    </row>
    <row r="655" spans="5:19" ht="15.75" customHeight="1" x14ac:dyDescent="0.2">
      <c r="E655" s="76"/>
      <c r="I655" s="77"/>
      <c r="K655" s="76"/>
      <c r="L655" s="76"/>
      <c r="O655" s="76"/>
      <c r="P655" s="76"/>
      <c r="Q655" s="76"/>
      <c r="R655" s="76"/>
      <c r="S655" s="72"/>
    </row>
    <row r="656" spans="5:19" ht="15.75" customHeight="1" x14ac:dyDescent="0.2">
      <c r="E656" s="76"/>
      <c r="I656" s="77"/>
      <c r="K656" s="76"/>
      <c r="L656" s="76"/>
      <c r="O656" s="76"/>
      <c r="P656" s="76"/>
      <c r="Q656" s="76"/>
      <c r="R656" s="76"/>
      <c r="S656" s="72"/>
    </row>
    <row r="657" spans="5:19" ht="15.75" customHeight="1" x14ac:dyDescent="0.2">
      <c r="E657" s="76"/>
      <c r="I657" s="77"/>
      <c r="K657" s="76"/>
      <c r="L657" s="76"/>
      <c r="O657" s="76"/>
      <c r="P657" s="76"/>
      <c r="Q657" s="76"/>
      <c r="R657" s="76"/>
      <c r="S657" s="72"/>
    </row>
    <row r="658" spans="5:19" ht="15.75" customHeight="1" x14ac:dyDescent="0.2">
      <c r="E658" s="76"/>
      <c r="I658" s="77"/>
      <c r="K658" s="76"/>
      <c r="L658" s="76"/>
      <c r="O658" s="76"/>
      <c r="P658" s="76"/>
      <c r="Q658" s="76"/>
      <c r="R658" s="76"/>
      <c r="S658" s="72"/>
    </row>
    <row r="659" spans="5:19" ht="15.75" customHeight="1" x14ac:dyDescent="0.2">
      <c r="E659" s="76"/>
      <c r="I659" s="77"/>
      <c r="K659" s="76"/>
      <c r="L659" s="76"/>
      <c r="O659" s="76"/>
      <c r="P659" s="76"/>
      <c r="Q659" s="76"/>
      <c r="R659" s="76"/>
      <c r="S659" s="72"/>
    </row>
    <row r="660" spans="5:19" ht="15.75" customHeight="1" x14ac:dyDescent="0.2">
      <c r="E660" s="76"/>
      <c r="I660" s="77"/>
      <c r="K660" s="76"/>
      <c r="L660" s="76"/>
      <c r="O660" s="76"/>
      <c r="P660" s="76"/>
      <c r="Q660" s="76"/>
      <c r="R660" s="76"/>
      <c r="S660" s="72"/>
    </row>
    <row r="661" spans="5:19" ht="15.75" customHeight="1" x14ac:dyDescent="0.2">
      <c r="E661" s="76"/>
      <c r="I661" s="77"/>
      <c r="K661" s="76"/>
      <c r="L661" s="76"/>
      <c r="O661" s="76"/>
      <c r="P661" s="76"/>
      <c r="Q661" s="76"/>
      <c r="R661" s="76"/>
      <c r="S661" s="72"/>
    </row>
    <row r="662" spans="5:19" ht="15.75" customHeight="1" x14ac:dyDescent="0.2">
      <c r="E662" s="76"/>
      <c r="I662" s="77"/>
      <c r="K662" s="76"/>
      <c r="L662" s="76"/>
      <c r="O662" s="76"/>
      <c r="P662" s="76"/>
      <c r="Q662" s="76"/>
      <c r="R662" s="76"/>
      <c r="S662" s="72"/>
    </row>
    <row r="663" spans="5:19" ht="15.75" customHeight="1" x14ac:dyDescent="0.2">
      <c r="E663" s="76"/>
      <c r="I663" s="77"/>
      <c r="K663" s="76"/>
      <c r="L663" s="76"/>
      <c r="O663" s="76"/>
      <c r="P663" s="76"/>
      <c r="Q663" s="76"/>
      <c r="R663" s="76"/>
      <c r="S663" s="72"/>
    </row>
    <row r="664" spans="5:19" ht="15.75" customHeight="1" x14ac:dyDescent="0.2">
      <c r="E664" s="76"/>
      <c r="I664" s="77"/>
      <c r="K664" s="76"/>
      <c r="L664" s="76"/>
      <c r="O664" s="76"/>
      <c r="P664" s="76"/>
      <c r="Q664" s="76"/>
      <c r="R664" s="76"/>
      <c r="S664" s="72"/>
    </row>
    <row r="665" spans="5:19" ht="15.75" customHeight="1" x14ac:dyDescent="0.2">
      <c r="E665" s="76"/>
      <c r="I665" s="77"/>
      <c r="K665" s="76"/>
      <c r="L665" s="76"/>
      <c r="O665" s="76"/>
      <c r="P665" s="76"/>
      <c r="Q665" s="76"/>
      <c r="R665" s="76"/>
      <c r="S665" s="72"/>
    </row>
    <row r="666" spans="5:19" ht="15.75" customHeight="1" x14ac:dyDescent="0.2">
      <c r="E666" s="76"/>
      <c r="I666" s="77"/>
      <c r="K666" s="76"/>
      <c r="L666" s="76"/>
      <c r="O666" s="76"/>
      <c r="P666" s="76"/>
      <c r="Q666" s="76"/>
      <c r="R666" s="76"/>
      <c r="S666" s="72"/>
    </row>
    <row r="667" spans="5:19" ht="15.75" customHeight="1" x14ac:dyDescent="0.2">
      <c r="E667" s="76"/>
      <c r="I667" s="77"/>
      <c r="K667" s="76"/>
      <c r="L667" s="76"/>
      <c r="O667" s="76"/>
      <c r="P667" s="76"/>
      <c r="Q667" s="76"/>
      <c r="R667" s="76"/>
      <c r="S667" s="72"/>
    </row>
    <row r="668" spans="5:19" ht="15.75" customHeight="1" x14ac:dyDescent="0.2">
      <c r="E668" s="76"/>
      <c r="I668" s="77"/>
      <c r="K668" s="76"/>
      <c r="L668" s="76"/>
      <c r="O668" s="76"/>
      <c r="P668" s="76"/>
      <c r="Q668" s="76"/>
      <c r="R668" s="76"/>
      <c r="S668" s="72"/>
    </row>
    <row r="669" spans="5:19" ht="15.75" customHeight="1" x14ac:dyDescent="0.2">
      <c r="E669" s="76"/>
      <c r="I669" s="77"/>
      <c r="K669" s="76"/>
      <c r="L669" s="76"/>
      <c r="O669" s="76"/>
      <c r="P669" s="76"/>
      <c r="Q669" s="76"/>
      <c r="R669" s="76"/>
      <c r="S669" s="72"/>
    </row>
    <row r="670" spans="5:19" ht="15.75" customHeight="1" x14ac:dyDescent="0.2">
      <c r="E670" s="76"/>
      <c r="I670" s="77"/>
      <c r="K670" s="76"/>
      <c r="L670" s="76"/>
      <c r="O670" s="76"/>
      <c r="P670" s="76"/>
      <c r="Q670" s="76"/>
      <c r="R670" s="76"/>
      <c r="S670" s="72"/>
    </row>
    <row r="671" spans="5:19" ht="15.75" customHeight="1" x14ac:dyDescent="0.2">
      <c r="E671" s="76"/>
      <c r="I671" s="77"/>
      <c r="K671" s="76"/>
      <c r="L671" s="76"/>
      <c r="O671" s="76"/>
      <c r="P671" s="76"/>
      <c r="Q671" s="76"/>
      <c r="R671" s="76"/>
      <c r="S671" s="72"/>
    </row>
    <row r="672" spans="5:19" ht="15.75" customHeight="1" x14ac:dyDescent="0.2">
      <c r="E672" s="76"/>
      <c r="I672" s="77"/>
      <c r="K672" s="76"/>
      <c r="L672" s="76"/>
      <c r="O672" s="76"/>
      <c r="P672" s="76"/>
      <c r="Q672" s="76"/>
      <c r="R672" s="76"/>
      <c r="S672" s="72"/>
    </row>
    <row r="673" spans="5:19" ht="15.75" customHeight="1" x14ac:dyDescent="0.2">
      <c r="E673" s="76"/>
      <c r="I673" s="77"/>
      <c r="K673" s="76"/>
      <c r="L673" s="76"/>
      <c r="O673" s="76"/>
      <c r="P673" s="76"/>
      <c r="Q673" s="76"/>
      <c r="R673" s="76"/>
      <c r="S673" s="72"/>
    </row>
    <row r="674" spans="5:19" ht="15.75" customHeight="1" x14ac:dyDescent="0.2">
      <c r="E674" s="76"/>
      <c r="I674" s="77"/>
      <c r="K674" s="76"/>
      <c r="L674" s="76"/>
      <c r="O674" s="76"/>
      <c r="P674" s="76"/>
      <c r="Q674" s="76"/>
      <c r="R674" s="76"/>
      <c r="S674" s="72"/>
    </row>
    <row r="675" spans="5:19" ht="15.75" customHeight="1" x14ac:dyDescent="0.2">
      <c r="E675" s="76"/>
      <c r="I675" s="77"/>
      <c r="K675" s="76"/>
      <c r="L675" s="76"/>
      <c r="O675" s="76"/>
      <c r="P675" s="76"/>
      <c r="Q675" s="76"/>
      <c r="R675" s="76"/>
      <c r="S675" s="72"/>
    </row>
    <row r="676" spans="5:19" ht="15.75" customHeight="1" x14ac:dyDescent="0.2">
      <c r="E676" s="76"/>
      <c r="I676" s="77"/>
      <c r="K676" s="76"/>
      <c r="L676" s="76"/>
      <c r="O676" s="76"/>
      <c r="P676" s="76"/>
      <c r="Q676" s="76"/>
      <c r="R676" s="76"/>
      <c r="S676" s="72"/>
    </row>
    <row r="677" spans="5:19" ht="15.75" customHeight="1" x14ac:dyDescent="0.2">
      <c r="E677" s="76"/>
      <c r="I677" s="77"/>
      <c r="K677" s="76"/>
      <c r="L677" s="76"/>
      <c r="O677" s="76"/>
      <c r="P677" s="76"/>
      <c r="Q677" s="76"/>
      <c r="R677" s="76"/>
      <c r="S677" s="72"/>
    </row>
    <row r="678" spans="5:19" ht="15.75" customHeight="1" x14ac:dyDescent="0.2">
      <c r="E678" s="76"/>
      <c r="I678" s="77"/>
      <c r="K678" s="76"/>
      <c r="L678" s="76"/>
      <c r="O678" s="76"/>
      <c r="P678" s="76"/>
      <c r="Q678" s="76"/>
      <c r="R678" s="76"/>
      <c r="S678" s="72"/>
    </row>
    <row r="679" spans="5:19" ht="15.75" customHeight="1" x14ac:dyDescent="0.2">
      <c r="E679" s="76"/>
      <c r="I679" s="77"/>
      <c r="K679" s="76"/>
      <c r="L679" s="76"/>
      <c r="O679" s="76"/>
      <c r="P679" s="76"/>
      <c r="Q679" s="76"/>
      <c r="R679" s="76"/>
      <c r="S679" s="72"/>
    </row>
    <row r="680" spans="5:19" ht="15.75" customHeight="1" x14ac:dyDescent="0.2">
      <c r="E680" s="76"/>
      <c r="I680" s="77"/>
      <c r="K680" s="76"/>
      <c r="L680" s="76"/>
      <c r="O680" s="76"/>
      <c r="P680" s="76"/>
      <c r="Q680" s="76"/>
      <c r="R680" s="76"/>
      <c r="S680" s="72"/>
    </row>
    <row r="681" spans="5:19" ht="15.75" customHeight="1" x14ac:dyDescent="0.2">
      <c r="E681" s="76"/>
      <c r="I681" s="77"/>
      <c r="K681" s="76"/>
      <c r="L681" s="76"/>
      <c r="O681" s="76"/>
      <c r="P681" s="76"/>
      <c r="Q681" s="76"/>
      <c r="R681" s="76"/>
      <c r="S681" s="72"/>
    </row>
    <row r="682" spans="5:19" ht="15.75" customHeight="1" x14ac:dyDescent="0.2">
      <c r="E682" s="76"/>
      <c r="I682" s="77"/>
      <c r="K682" s="76"/>
      <c r="L682" s="76"/>
      <c r="O682" s="76"/>
      <c r="P682" s="76"/>
      <c r="Q682" s="76"/>
      <c r="R682" s="76"/>
      <c r="S682" s="72"/>
    </row>
    <row r="683" spans="5:19" ht="15.75" customHeight="1" x14ac:dyDescent="0.2">
      <c r="E683" s="76"/>
      <c r="I683" s="77"/>
      <c r="K683" s="76"/>
      <c r="L683" s="76"/>
      <c r="O683" s="76"/>
      <c r="P683" s="76"/>
      <c r="Q683" s="76"/>
      <c r="R683" s="76"/>
      <c r="S683" s="72"/>
    </row>
    <row r="684" spans="5:19" ht="15.75" customHeight="1" x14ac:dyDescent="0.2">
      <c r="E684" s="76"/>
      <c r="I684" s="77"/>
      <c r="K684" s="76"/>
      <c r="L684" s="76"/>
      <c r="O684" s="76"/>
      <c r="P684" s="76"/>
      <c r="Q684" s="76"/>
      <c r="R684" s="76"/>
      <c r="S684" s="72"/>
    </row>
    <row r="685" spans="5:19" ht="15.75" customHeight="1" x14ac:dyDescent="0.2">
      <c r="E685" s="76"/>
      <c r="I685" s="77"/>
      <c r="K685" s="76"/>
      <c r="L685" s="76"/>
      <c r="O685" s="76"/>
      <c r="P685" s="76"/>
      <c r="Q685" s="76"/>
      <c r="R685" s="76"/>
      <c r="S685" s="72"/>
    </row>
    <row r="686" spans="5:19" ht="15.75" customHeight="1" x14ac:dyDescent="0.2">
      <c r="E686" s="76"/>
      <c r="I686" s="77"/>
      <c r="K686" s="76"/>
      <c r="L686" s="76"/>
      <c r="O686" s="76"/>
      <c r="P686" s="76"/>
      <c r="Q686" s="76"/>
      <c r="R686" s="76"/>
      <c r="S686" s="72"/>
    </row>
    <row r="687" spans="5:19" ht="15.75" customHeight="1" x14ac:dyDescent="0.2">
      <c r="E687" s="76"/>
      <c r="I687" s="77"/>
      <c r="K687" s="76"/>
      <c r="L687" s="76"/>
      <c r="O687" s="76"/>
      <c r="P687" s="76"/>
      <c r="Q687" s="76"/>
      <c r="R687" s="76"/>
      <c r="S687" s="72"/>
    </row>
    <row r="688" spans="5:19" ht="15.75" customHeight="1" x14ac:dyDescent="0.2">
      <c r="E688" s="76"/>
      <c r="I688" s="77"/>
      <c r="K688" s="76"/>
      <c r="L688" s="76"/>
      <c r="O688" s="76"/>
      <c r="P688" s="76"/>
      <c r="Q688" s="76"/>
      <c r="R688" s="76"/>
      <c r="S688" s="72"/>
    </row>
    <row r="689" spans="5:19" ht="15.75" customHeight="1" x14ac:dyDescent="0.2">
      <c r="E689" s="76"/>
      <c r="I689" s="77"/>
      <c r="K689" s="76"/>
      <c r="L689" s="76"/>
      <c r="O689" s="76"/>
      <c r="P689" s="76"/>
      <c r="Q689" s="76"/>
      <c r="R689" s="76"/>
      <c r="S689" s="72"/>
    </row>
    <row r="690" spans="5:19" ht="15.75" customHeight="1" x14ac:dyDescent="0.2">
      <c r="E690" s="76"/>
      <c r="I690" s="77"/>
      <c r="K690" s="76"/>
      <c r="L690" s="76"/>
      <c r="O690" s="76"/>
      <c r="P690" s="76"/>
      <c r="Q690" s="76"/>
      <c r="R690" s="76"/>
      <c r="S690" s="72"/>
    </row>
    <row r="691" spans="5:19" ht="15.75" customHeight="1" x14ac:dyDescent="0.2">
      <c r="E691" s="76"/>
      <c r="I691" s="77"/>
      <c r="K691" s="76"/>
      <c r="L691" s="76"/>
      <c r="O691" s="76"/>
      <c r="P691" s="76"/>
      <c r="Q691" s="76"/>
      <c r="R691" s="76"/>
      <c r="S691" s="72"/>
    </row>
    <row r="692" spans="5:19" ht="15.75" customHeight="1" x14ac:dyDescent="0.2">
      <c r="E692" s="76"/>
      <c r="I692" s="77"/>
      <c r="K692" s="76"/>
      <c r="L692" s="76"/>
      <c r="O692" s="76"/>
      <c r="P692" s="76"/>
      <c r="Q692" s="76"/>
      <c r="R692" s="76"/>
      <c r="S692" s="72"/>
    </row>
    <row r="693" spans="5:19" ht="15.75" customHeight="1" x14ac:dyDescent="0.2">
      <c r="E693" s="76"/>
      <c r="I693" s="77"/>
      <c r="K693" s="76"/>
      <c r="L693" s="76"/>
      <c r="O693" s="76"/>
      <c r="P693" s="76"/>
      <c r="Q693" s="76"/>
      <c r="R693" s="76"/>
      <c r="S693" s="72"/>
    </row>
    <row r="694" spans="5:19" ht="15.75" customHeight="1" x14ac:dyDescent="0.2">
      <c r="E694" s="76"/>
      <c r="I694" s="77"/>
      <c r="K694" s="76"/>
      <c r="L694" s="76"/>
      <c r="O694" s="76"/>
      <c r="P694" s="76"/>
      <c r="Q694" s="76"/>
      <c r="R694" s="76"/>
      <c r="S694" s="72"/>
    </row>
    <row r="695" spans="5:19" ht="15.75" customHeight="1" x14ac:dyDescent="0.2">
      <c r="E695" s="76"/>
      <c r="I695" s="77"/>
      <c r="K695" s="76"/>
      <c r="L695" s="76"/>
      <c r="O695" s="76"/>
      <c r="P695" s="76"/>
      <c r="Q695" s="76"/>
      <c r="R695" s="76"/>
      <c r="S695" s="72"/>
    </row>
    <row r="696" spans="5:19" ht="15.75" customHeight="1" x14ac:dyDescent="0.2">
      <c r="E696" s="76"/>
      <c r="I696" s="77"/>
      <c r="K696" s="76"/>
      <c r="L696" s="76"/>
      <c r="O696" s="76"/>
      <c r="P696" s="76"/>
      <c r="Q696" s="76"/>
      <c r="R696" s="76"/>
      <c r="S696" s="72"/>
    </row>
    <row r="697" spans="5:19" ht="15.75" customHeight="1" x14ac:dyDescent="0.2">
      <c r="E697" s="76"/>
      <c r="I697" s="77"/>
      <c r="K697" s="76"/>
      <c r="L697" s="76"/>
      <c r="O697" s="76"/>
      <c r="P697" s="76"/>
      <c r="Q697" s="76"/>
      <c r="R697" s="76"/>
      <c r="S697" s="72"/>
    </row>
    <row r="698" spans="5:19" ht="15.75" customHeight="1" x14ac:dyDescent="0.2">
      <c r="E698" s="76"/>
      <c r="I698" s="77"/>
      <c r="K698" s="76"/>
      <c r="L698" s="76"/>
      <c r="O698" s="76"/>
      <c r="P698" s="76"/>
      <c r="Q698" s="76"/>
      <c r="R698" s="76"/>
      <c r="S698" s="72"/>
    </row>
    <row r="699" spans="5:19" ht="15.75" customHeight="1" x14ac:dyDescent="0.2">
      <c r="E699" s="76"/>
      <c r="I699" s="77"/>
      <c r="K699" s="76"/>
      <c r="L699" s="76"/>
      <c r="O699" s="76"/>
      <c r="P699" s="76"/>
      <c r="Q699" s="76"/>
      <c r="R699" s="76"/>
      <c r="S699" s="72"/>
    </row>
    <row r="700" spans="5:19" ht="15.75" customHeight="1" x14ac:dyDescent="0.2">
      <c r="E700" s="76"/>
      <c r="I700" s="77"/>
      <c r="K700" s="76"/>
      <c r="L700" s="76"/>
      <c r="O700" s="76"/>
      <c r="P700" s="76"/>
      <c r="Q700" s="76"/>
      <c r="R700" s="76"/>
      <c r="S700" s="72"/>
    </row>
    <row r="701" spans="5:19" ht="15.75" customHeight="1" x14ac:dyDescent="0.2">
      <c r="E701" s="76"/>
      <c r="I701" s="77"/>
      <c r="K701" s="76"/>
      <c r="L701" s="76"/>
      <c r="O701" s="76"/>
      <c r="P701" s="76"/>
      <c r="Q701" s="76"/>
      <c r="R701" s="76"/>
      <c r="S701" s="72"/>
    </row>
    <row r="702" spans="5:19" ht="15.75" customHeight="1" x14ac:dyDescent="0.2">
      <c r="E702" s="76"/>
      <c r="I702" s="77"/>
      <c r="K702" s="76"/>
      <c r="L702" s="76"/>
      <c r="O702" s="76"/>
      <c r="P702" s="76"/>
      <c r="Q702" s="76"/>
      <c r="R702" s="76"/>
      <c r="S702" s="72"/>
    </row>
    <row r="703" spans="5:19" ht="15.75" customHeight="1" x14ac:dyDescent="0.2">
      <c r="E703" s="76"/>
      <c r="I703" s="77"/>
      <c r="K703" s="76"/>
      <c r="L703" s="76"/>
      <c r="O703" s="76"/>
      <c r="P703" s="76"/>
      <c r="Q703" s="76"/>
      <c r="R703" s="76"/>
      <c r="S703" s="72"/>
    </row>
    <row r="704" spans="5:19" ht="15.75" customHeight="1" x14ac:dyDescent="0.2">
      <c r="E704" s="76"/>
      <c r="I704" s="77"/>
      <c r="K704" s="76"/>
      <c r="L704" s="76"/>
      <c r="O704" s="76"/>
      <c r="P704" s="76"/>
      <c r="Q704" s="76"/>
      <c r="R704" s="76"/>
      <c r="S704" s="72"/>
    </row>
    <row r="705" spans="5:19" ht="15.75" customHeight="1" x14ac:dyDescent="0.2">
      <c r="E705" s="76"/>
      <c r="I705" s="77"/>
      <c r="K705" s="76"/>
      <c r="L705" s="76"/>
      <c r="O705" s="76"/>
      <c r="P705" s="76"/>
      <c r="Q705" s="76"/>
      <c r="R705" s="76"/>
      <c r="S705" s="72"/>
    </row>
    <row r="706" spans="5:19" ht="15.75" customHeight="1" x14ac:dyDescent="0.2">
      <c r="E706" s="76"/>
      <c r="I706" s="77"/>
      <c r="K706" s="76"/>
      <c r="L706" s="76"/>
      <c r="O706" s="76"/>
      <c r="P706" s="76"/>
      <c r="Q706" s="76"/>
      <c r="R706" s="76"/>
      <c r="S706" s="72"/>
    </row>
    <row r="707" spans="5:19" ht="15.75" customHeight="1" x14ac:dyDescent="0.2">
      <c r="E707" s="76"/>
      <c r="I707" s="77"/>
      <c r="K707" s="76"/>
      <c r="L707" s="76"/>
      <c r="O707" s="76"/>
      <c r="P707" s="76"/>
      <c r="Q707" s="76"/>
      <c r="R707" s="76"/>
      <c r="S707" s="72"/>
    </row>
    <row r="708" spans="5:19" ht="15.75" customHeight="1" x14ac:dyDescent="0.2">
      <c r="E708" s="76"/>
      <c r="I708" s="77"/>
      <c r="K708" s="76"/>
      <c r="L708" s="76"/>
      <c r="O708" s="76"/>
      <c r="P708" s="76"/>
      <c r="Q708" s="76"/>
      <c r="R708" s="76"/>
      <c r="S708" s="72"/>
    </row>
    <row r="709" spans="5:19" ht="15.75" customHeight="1" x14ac:dyDescent="0.2">
      <c r="E709" s="76"/>
      <c r="I709" s="77"/>
      <c r="K709" s="76"/>
      <c r="L709" s="76"/>
      <c r="O709" s="76"/>
      <c r="P709" s="76"/>
      <c r="Q709" s="76"/>
      <c r="R709" s="76"/>
      <c r="S709" s="72"/>
    </row>
    <row r="710" spans="5:19" ht="15.75" customHeight="1" x14ac:dyDescent="0.2">
      <c r="E710" s="76"/>
      <c r="I710" s="77"/>
      <c r="K710" s="76"/>
      <c r="L710" s="76"/>
      <c r="O710" s="76"/>
      <c r="P710" s="76"/>
      <c r="Q710" s="76"/>
      <c r="R710" s="76"/>
      <c r="S710" s="72"/>
    </row>
    <row r="711" spans="5:19" ht="15.75" customHeight="1" x14ac:dyDescent="0.2">
      <c r="E711" s="76"/>
      <c r="I711" s="77"/>
      <c r="K711" s="76"/>
      <c r="L711" s="76"/>
      <c r="O711" s="76"/>
      <c r="P711" s="76"/>
      <c r="Q711" s="76"/>
      <c r="R711" s="76"/>
      <c r="S711" s="72"/>
    </row>
    <row r="712" spans="5:19" ht="15.75" customHeight="1" x14ac:dyDescent="0.2">
      <c r="E712" s="76"/>
      <c r="I712" s="77"/>
      <c r="K712" s="76"/>
      <c r="L712" s="76"/>
      <c r="O712" s="76"/>
      <c r="P712" s="76"/>
      <c r="Q712" s="76"/>
      <c r="R712" s="76"/>
      <c r="S712" s="72"/>
    </row>
    <row r="713" spans="5:19" ht="15.75" customHeight="1" x14ac:dyDescent="0.2">
      <c r="E713" s="76"/>
      <c r="I713" s="77"/>
      <c r="K713" s="76"/>
      <c r="L713" s="76"/>
      <c r="O713" s="76"/>
      <c r="P713" s="76"/>
      <c r="Q713" s="76"/>
      <c r="R713" s="76"/>
      <c r="S713" s="72"/>
    </row>
    <row r="714" spans="5:19" ht="15.75" customHeight="1" x14ac:dyDescent="0.2">
      <c r="E714" s="76"/>
      <c r="I714" s="77"/>
      <c r="K714" s="76"/>
      <c r="L714" s="76"/>
      <c r="O714" s="76"/>
      <c r="P714" s="76"/>
      <c r="Q714" s="76"/>
      <c r="R714" s="76"/>
      <c r="S714" s="72"/>
    </row>
    <row r="715" spans="5:19" ht="15.75" customHeight="1" x14ac:dyDescent="0.2">
      <c r="E715" s="76"/>
      <c r="I715" s="77"/>
      <c r="K715" s="76"/>
      <c r="L715" s="76"/>
      <c r="O715" s="76"/>
      <c r="P715" s="76"/>
      <c r="Q715" s="76"/>
      <c r="R715" s="76"/>
      <c r="S715" s="72"/>
    </row>
    <row r="716" spans="5:19" ht="15.75" customHeight="1" x14ac:dyDescent="0.2">
      <c r="E716" s="76"/>
      <c r="I716" s="77"/>
      <c r="K716" s="76"/>
      <c r="L716" s="76"/>
      <c r="O716" s="76"/>
      <c r="P716" s="76"/>
      <c r="Q716" s="76"/>
      <c r="R716" s="76"/>
      <c r="S716" s="72"/>
    </row>
    <row r="717" spans="5:19" ht="15.75" customHeight="1" x14ac:dyDescent="0.2">
      <c r="E717" s="76"/>
      <c r="I717" s="77"/>
      <c r="K717" s="76"/>
      <c r="L717" s="76"/>
      <c r="O717" s="76"/>
      <c r="P717" s="76"/>
      <c r="Q717" s="76"/>
      <c r="R717" s="76"/>
      <c r="S717" s="72"/>
    </row>
    <row r="718" spans="5:19" ht="15.75" customHeight="1" x14ac:dyDescent="0.2">
      <c r="E718" s="76"/>
      <c r="I718" s="77"/>
      <c r="K718" s="76"/>
      <c r="L718" s="76"/>
      <c r="O718" s="76"/>
      <c r="P718" s="76"/>
      <c r="Q718" s="76"/>
      <c r="R718" s="76"/>
      <c r="S718" s="72"/>
    </row>
    <row r="719" spans="5:19" ht="15.75" customHeight="1" x14ac:dyDescent="0.2">
      <c r="E719" s="76"/>
      <c r="I719" s="77"/>
      <c r="K719" s="76"/>
      <c r="L719" s="76"/>
      <c r="O719" s="76"/>
      <c r="P719" s="76"/>
      <c r="Q719" s="76"/>
      <c r="R719" s="76"/>
      <c r="S719" s="72"/>
    </row>
    <row r="720" spans="5:19" ht="15.75" customHeight="1" x14ac:dyDescent="0.2">
      <c r="E720" s="76"/>
      <c r="I720" s="77"/>
      <c r="K720" s="76"/>
      <c r="L720" s="76"/>
      <c r="O720" s="76"/>
      <c r="P720" s="76"/>
      <c r="Q720" s="76"/>
      <c r="R720" s="76"/>
      <c r="S720" s="72"/>
    </row>
    <row r="721" spans="5:19" ht="15.75" customHeight="1" x14ac:dyDescent="0.2">
      <c r="E721" s="76"/>
      <c r="I721" s="77"/>
      <c r="K721" s="76"/>
      <c r="L721" s="76"/>
      <c r="O721" s="76"/>
      <c r="P721" s="76"/>
      <c r="Q721" s="76"/>
      <c r="R721" s="76"/>
      <c r="S721" s="72"/>
    </row>
    <row r="722" spans="5:19" ht="15.75" customHeight="1" x14ac:dyDescent="0.2">
      <c r="E722" s="76"/>
      <c r="I722" s="77"/>
      <c r="K722" s="76"/>
      <c r="L722" s="76"/>
      <c r="O722" s="76"/>
      <c r="P722" s="76"/>
      <c r="Q722" s="76"/>
      <c r="R722" s="76"/>
      <c r="S722" s="72"/>
    </row>
    <row r="723" spans="5:19" ht="15.75" customHeight="1" x14ac:dyDescent="0.2">
      <c r="E723" s="76"/>
      <c r="I723" s="77"/>
      <c r="K723" s="76"/>
      <c r="L723" s="76"/>
      <c r="O723" s="76"/>
      <c r="P723" s="76"/>
      <c r="Q723" s="76"/>
      <c r="R723" s="76"/>
      <c r="S723" s="72"/>
    </row>
    <row r="724" spans="5:19" ht="15.75" customHeight="1" x14ac:dyDescent="0.2">
      <c r="E724" s="76"/>
      <c r="I724" s="77"/>
      <c r="K724" s="76"/>
      <c r="L724" s="76"/>
      <c r="O724" s="76"/>
      <c r="P724" s="76"/>
      <c r="Q724" s="76"/>
      <c r="R724" s="76"/>
      <c r="S724" s="72"/>
    </row>
    <row r="725" spans="5:19" ht="15.75" customHeight="1" x14ac:dyDescent="0.2">
      <c r="E725" s="76"/>
      <c r="I725" s="77"/>
      <c r="K725" s="76"/>
      <c r="L725" s="76"/>
      <c r="O725" s="76"/>
      <c r="P725" s="76"/>
      <c r="Q725" s="76"/>
      <c r="R725" s="76"/>
      <c r="S725" s="72"/>
    </row>
    <row r="726" spans="5:19" ht="15.75" customHeight="1" x14ac:dyDescent="0.2">
      <c r="E726" s="76"/>
      <c r="I726" s="77"/>
      <c r="K726" s="76"/>
      <c r="L726" s="76"/>
      <c r="O726" s="76"/>
      <c r="P726" s="76"/>
      <c r="Q726" s="76"/>
      <c r="R726" s="76"/>
      <c r="S726" s="72"/>
    </row>
    <row r="727" spans="5:19" ht="15.75" customHeight="1" x14ac:dyDescent="0.2">
      <c r="E727" s="76"/>
      <c r="I727" s="77"/>
      <c r="K727" s="76"/>
      <c r="L727" s="76"/>
      <c r="O727" s="76"/>
      <c r="P727" s="76"/>
      <c r="Q727" s="76"/>
      <c r="R727" s="76"/>
      <c r="S727" s="72"/>
    </row>
    <row r="728" spans="5:19" ht="15.75" customHeight="1" x14ac:dyDescent="0.2">
      <c r="E728" s="76"/>
      <c r="I728" s="77"/>
      <c r="K728" s="76"/>
      <c r="L728" s="76"/>
      <c r="O728" s="76"/>
      <c r="P728" s="76"/>
      <c r="Q728" s="76"/>
      <c r="R728" s="76"/>
      <c r="S728" s="72"/>
    </row>
    <row r="729" spans="5:19" ht="15.75" customHeight="1" x14ac:dyDescent="0.2">
      <c r="E729" s="76"/>
      <c r="I729" s="77"/>
      <c r="K729" s="76"/>
      <c r="L729" s="76"/>
      <c r="O729" s="76"/>
      <c r="P729" s="76"/>
      <c r="Q729" s="76"/>
      <c r="R729" s="76"/>
      <c r="S729" s="72"/>
    </row>
    <row r="730" spans="5:19" ht="15.75" customHeight="1" x14ac:dyDescent="0.2">
      <c r="E730" s="76"/>
      <c r="I730" s="77"/>
      <c r="K730" s="76"/>
      <c r="L730" s="76"/>
      <c r="O730" s="76"/>
      <c r="P730" s="76"/>
      <c r="Q730" s="76"/>
      <c r="R730" s="76"/>
      <c r="S730" s="72"/>
    </row>
    <row r="731" spans="5:19" ht="15.75" customHeight="1" x14ac:dyDescent="0.2">
      <c r="E731" s="76"/>
      <c r="I731" s="77"/>
      <c r="K731" s="76"/>
      <c r="L731" s="76"/>
      <c r="O731" s="76"/>
      <c r="P731" s="76"/>
      <c r="Q731" s="76"/>
      <c r="R731" s="76"/>
      <c r="S731" s="72"/>
    </row>
    <row r="732" spans="5:19" ht="15.75" customHeight="1" x14ac:dyDescent="0.2">
      <c r="E732" s="76"/>
      <c r="I732" s="77"/>
      <c r="K732" s="76"/>
      <c r="L732" s="76"/>
      <c r="O732" s="76"/>
      <c r="P732" s="76"/>
      <c r="Q732" s="76"/>
      <c r="R732" s="76"/>
      <c r="S732" s="72"/>
    </row>
    <row r="733" spans="5:19" ht="15.75" customHeight="1" x14ac:dyDescent="0.2">
      <c r="E733" s="76"/>
      <c r="I733" s="77"/>
      <c r="K733" s="76"/>
      <c r="L733" s="76"/>
      <c r="O733" s="76"/>
      <c r="P733" s="76"/>
      <c r="Q733" s="76"/>
      <c r="R733" s="76"/>
      <c r="S733" s="72"/>
    </row>
    <row r="734" spans="5:19" ht="15.75" customHeight="1" x14ac:dyDescent="0.2">
      <c r="E734" s="76"/>
      <c r="I734" s="77"/>
      <c r="K734" s="76"/>
      <c r="L734" s="76"/>
      <c r="O734" s="76"/>
      <c r="P734" s="76"/>
      <c r="Q734" s="76"/>
      <c r="R734" s="76"/>
      <c r="S734" s="72"/>
    </row>
    <row r="735" spans="5:19" ht="15.75" customHeight="1" x14ac:dyDescent="0.2">
      <c r="E735" s="76"/>
      <c r="I735" s="77"/>
      <c r="K735" s="76"/>
      <c r="L735" s="76"/>
      <c r="O735" s="76"/>
      <c r="P735" s="76"/>
      <c r="Q735" s="76"/>
      <c r="R735" s="76"/>
      <c r="S735" s="72"/>
    </row>
    <row r="736" spans="5:19" ht="15.75" customHeight="1" x14ac:dyDescent="0.2">
      <c r="E736" s="76"/>
      <c r="I736" s="77"/>
      <c r="K736" s="76"/>
      <c r="L736" s="76"/>
      <c r="O736" s="76"/>
      <c r="P736" s="76"/>
      <c r="Q736" s="76"/>
      <c r="R736" s="76"/>
      <c r="S736" s="72"/>
    </row>
    <row r="737" spans="5:19" ht="15.75" customHeight="1" x14ac:dyDescent="0.2">
      <c r="E737" s="76"/>
      <c r="I737" s="77"/>
      <c r="K737" s="76"/>
      <c r="L737" s="76"/>
      <c r="O737" s="76"/>
      <c r="P737" s="76"/>
      <c r="Q737" s="76"/>
      <c r="R737" s="76"/>
      <c r="S737" s="72"/>
    </row>
    <row r="738" spans="5:19" ht="15.75" customHeight="1" x14ac:dyDescent="0.2">
      <c r="E738" s="76"/>
      <c r="I738" s="77"/>
      <c r="K738" s="76"/>
      <c r="L738" s="76"/>
      <c r="O738" s="76"/>
      <c r="P738" s="76"/>
      <c r="Q738" s="76"/>
      <c r="R738" s="76"/>
      <c r="S738" s="72"/>
    </row>
    <row r="739" spans="5:19" ht="15.75" customHeight="1" x14ac:dyDescent="0.2">
      <c r="E739" s="76"/>
      <c r="I739" s="77"/>
      <c r="K739" s="76"/>
      <c r="L739" s="76"/>
      <c r="O739" s="76"/>
      <c r="P739" s="76"/>
      <c r="Q739" s="76"/>
      <c r="R739" s="76"/>
      <c r="S739" s="72"/>
    </row>
    <row r="740" spans="5:19" ht="15.75" customHeight="1" x14ac:dyDescent="0.2">
      <c r="E740" s="76"/>
      <c r="I740" s="77"/>
      <c r="K740" s="76"/>
      <c r="L740" s="76"/>
      <c r="O740" s="76"/>
      <c r="P740" s="76"/>
      <c r="Q740" s="76"/>
      <c r="R740" s="76"/>
      <c r="S740" s="72"/>
    </row>
    <row r="741" spans="5:19" ht="15.75" customHeight="1" x14ac:dyDescent="0.2">
      <c r="E741" s="76"/>
      <c r="I741" s="77"/>
      <c r="K741" s="76"/>
      <c r="L741" s="76"/>
      <c r="O741" s="76"/>
      <c r="P741" s="76"/>
      <c r="Q741" s="76"/>
      <c r="R741" s="76"/>
      <c r="S741" s="72"/>
    </row>
    <row r="742" spans="5:19" ht="15.75" customHeight="1" x14ac:dyDescent="0.2">
      <c r="E742" s="76"/>
      <c r="I742" s="77"/>
      <c r="K742" s="76"/>
      <c r="L742" s="76"/>
      <c r="O742" s="76"/>
      <c r="P742" s="76"/>
      <c r="Q742" s="76"/>
      <c r="R742" s="76"/>
      <c r="S742" s="72"/>
    </row>
    <row r="743" spans="5:19" ht="15.75" customHeight="1" x14ac:dyDescent="0.2">
      <c r="E743" s="76"/>
      <c r="I743" s="77"/>
      <c r="K743" s="76"/>
      <c r="L743" s="76"/>
      <c r="O743" s="76"/>
      <c r="P743" s="76"/>
      <c r="Q743" s="76"/>
      <c r="R743" s="76"/>
      <c r="S743" s="72"/>
    </row>
    <row r="744" spans="5:19" ht="15.75" customHeight="1" x14ac:dyDescent="0.2">
      <c r="E744" s="76"/>
      <c r="I744" s="77"/>
      <c r="K744" s="76"/>
      <c r="L744" s="76"/>
      <c r="O744" s="76"/>
      <c r="P744" s="76"/>
      <c r="Q744" s="76"/>
      <c r="R744" s="76"/>
      <c r="S744" s="72"/>
    </row>
    <row r="745" spans="5:19" ht="15.75" customHeight="1" x14ac:dyDescent="0.2">
      <c r="E745" s="76"/>
      <c r="I745" s="77"/>
      <c r="K745" s="76"/>
      <c r="L745" s="76"/>
      <c r="O745" s="76"/>
      <c r="P745" s="76"/>
      <c r="Q745" s="76"/>
      <c r="R745" s="76"/>
      <c r="S745" s="72"/>
    </row>
    <row r="746" spans="5:19" ht="15.75" customHeight="1" x14ac:dyDescent="0.2">
      <c r="E746" s="76"/>
      <c r="I746" s="77"/>
      <c r="K746" s="76"/>
      <c r="L746" s="76"/>
      <c r="O746" s="76"/>
      <c r="P746" s="76"/>
      <c r="Q746" s="76"/>
      <c r="R746" s="76"/>
      <c r="S746" s="72"/>
    </row>
    <row r="747" spans="5:19" ht="15.75" customHeight="1" x14ac:dyDescent="0.2">
      <c r="E747" s="76"/>
      <c r="I747" s="77"/>
      <c r="K747" s="76"/>
      <c r="L747" s="76"/>
      <c r="O747" s="76"/>
      <c r="P747" s="76"/>
      <c r="Q747" s="76"/>
      <c r="R747" s="76"/>
      <c r="S747" s="72"/>
    </row>
    <row r="748" spans="5:19" ht="15.75" customHeight="1" x14ac:dyDescent="0.2">
      <c r="E748" s="76"/>
      <c r="I748" s="77"/>
      <c r="K748" s="76"/>
      <c r="L748" s="76"/>
      <c r="O748" s="76"/>
      <c r="P748" s="76"/>
      <c r="Q748" s="76"/>
      <c r="R748" s="76"/>
      <c r="S748" s="72"/>
    </row>
    <row r="749" spans="5:19" ht="15.75" customHeight="1" x14ac:dyDescent="0.2">
      <c r="E749" s="76"/>
      <c r="I749" s="77"/>
      <c r="K749" s="76"/>
      <c r="L749" s="76"/>
      <c r="O749" s="76"/>
      <c r="P749" s="76"/>
      <c r="Q749" s="76"/>
      <c r="R749" s="76"/>
      <c r="S749" s="72"/>
    </row>
    <row r="750" spans="5:19" ht="15.75" customHeight="1" x14ac:dyDescent="0.2">
      <c r="E750" s="76"/>
      <c r="I750" s="77"/>
      <c r="K750" s="76"/>
      <c r="L750" s="76"/>
      <c r="O750" s="76"/>
      <c r="P750" s="76"/>
      <c r="Q750" s="76"/>
      <c r="R750" s="76"/>
      <c r="S750" s="72"/>
    </row>
    <row r="751" spans="5:19" ht="15.75" customHeight="1" x14ac:dyDescent="0.2">
      <c r="E751" s="76"/>
      <c r="I751" s="77"/>
      <c r="K751" s="76"/>
      <c r="L751" s="76"/>
      <c r="O751" s="76"/>
      <c r="P751" s="76"/>
      <c r="Q751" s="76"/>
      <c r="R751" s="76"/>
      <c r="S751" s="72"/>
    </row>
    <row r="752" spans="5:19" ht="15.75" customHeight="1" x14ac:dyDescent="0.2">
      <c r="E752" s="76"/>
      <c r="I752" s="77"/>
      <c r="K752" s="76"/>
      <c r="L752" s="76"/>
      <c r="O752" s="76"/>
      <c r="P752" s="76"/>
      <c r="Q752" s="76"/>
      <c r="R752" s="76"/>
      <c r="S752" s="72"/>
    </row>
    <row r="753" spans="5:19" ht="15.75" customHeight="1" x14ac:dyDescent="0.2">
      <c r="E753" s="76"/>
      <c r="I753" s="77"/>
      <c r="K753" s="76"/>
      <c r="L753" s="76"/>
      <c r="O753" s="76"/>
      <c r="P753" s="76"/>
      <c r="Q753" s="76"/>
      <c r="R753" s="76"/>
      <c r="S753" s="72"/>
    </row>
    <row r="754" spans="5:19" ht="15.75" customHeight="1" x14ac:dyDescent="0.2">
      <c r="E754" s="76"/>
      <c r="I754" s="77"/>
      <c r="K754" s="76"/>
      <c r="L754" s="76"/>
      <c r="O754" s="76"/>
      <c r="P754" s="76"/>
      <c r="Q754" s="76"/>
      <c r="R754" s="76"/>
      <c r="S754" s="72"/>
    </row>
    <row r="755" spans="5:19" ht="15.75" customHeight="1" x14ac:dyDescent="0.2">
      <c r="E755" s="76"/>
      <c r="I755" s="77"/>
      <c r="K755" s="76"/>
      <c r="L755" s="76"/>
      <c r="O755" s="76"/>
      <c r="P755" s="76"/>
      <c r="Q755" s="76"/>
      <c r="R755" s="76"/>
      <c r="S755" s="72"/>
    </row>
    <row r="756" spans="5:19" ht="15.75" customHeight="1" x14ac:dyDescent="0.2">
      <c r="E756" s="76"/>
      <c r="I756" s="77"/>
      <c r="K756" s="76"/>
      <c r="L756" s="76"/>
      <c r="O756" s="76"/>
      <c r="P756" s="76"/>
      <c r="Q756" s="76"/>
      <c r="R756" s="76"/>
      <c r="S756" s="72"/>
    </row>
    <row r="757" spans="5:19" ht="15.75" customHeight="1" x14ac:dyDescent="0.2">
      <c r="E757" s="76"/>
      <c r="I757" s="77"/>
      <c r="K757" s="76"/>
      <c r="L757" s="76"/>
      <c r="O757" s="76"/>
      <c r="P757" s="76"/>
      <c r="Q757" s="76"/>
      <c r="R757" s="76"/>
      <c r="S757" s="72"/>
    </row>
    <row r="758" spans="5:19" ht="15.75" customHeight="1" x14ac:dyDescent="0.2">
      <c r="E758" s="76"/>
      <c r="I758" s="77"/>
      <c r="K758" s="76"/>
      <c r="L758" s="76"/>
      <c r="O758" s="76"/>
      <c r="P758" s="76"/>
      <c r="Q758" s="76"/>
      <c r="R758" s="76"/>
      <c r="S758" s="72"/>
    </row>
    <row r="759" spans="5:19" ht="15.75" customHeight="1" x14ac:dyDescent="0.2">
      <c r="E759" s="76"/>
      <c r="I759" s="77"/>
      <c r="K759" s="76"/>
      <c r="L759" s="76"/>
      <c r="O759" s="76"/>
      <c r="P759" s="76"/>
      <c r="Q759" s="76"/>
      <c r="R759" s="76"/>
      <c r="S759" s="72"/>
    </row>
    <row r="760" spans="5:19" ht="15.75" customHeight="1" x14ac:dyDescent="0.2">
      <c r="E760" s="76"/>
      <c r="I760" s="77"/>
      <c r="K760" s="76"/>
      <c r="L760" s="76"/>
      <c r="O760" s="76"/>
      <c r="P760" s="76"/>
      <c r="Q760" s="76"/>
      <c r="R760" s="76"/>
      <c r="S760" s="72"/>
    </row>
    <row r="761" spans="5:19" ht="15.75" customHeight="1" x14ac:dyDescent="0.2">
      <c r="E761" s="76"/>
      <c r="I761" s="77"/>
      <c r="K761" s="76"/>
      <c r="L761" s="76"/>
      <c r="O761" s="76"/>
      <c r="P761" s="76"/>
      <c r="Q761" s="76"/>
      <c r="R761" s="76"/>
      <c r="S761" s="72"/>
    </row>
    <row r="762" spans="5:19" ht="15.75" customHeight="1" x14ac:dyDescent="0.2">
      <c r="E762" s="76"/>
      <c r="I762" s="77"/>
      <c r="K762" s="76"/>
      <c r="L762" s="76"/>
      <c r="O762" s="76"/>
      <c r="P762" s="76"/>
      <c r="Q762" s="76"/>
      <c r="R762" s="76"/>
      <c r="S762" s="72"/>
    </row>
    <row r="763" spans="5:19" ht="15.75" customHeight="1" x14ac:dyDescent="0.2">
      <c r="E763" s="76"/>
      <c r="I763" s="77"/>
      <c r="K763" s="76"/>
      <c r="L763" s="76"/>
      <c r="O763" s="76"/>
      <c r="P763" s="76"/>
      <c r="Q763" s="76"/>
      <c r="R763" s="76"/>
      <c r="S763" s="72"/>
    </row>
    <row r="764" spans="5:19" ht="15.75" customHeight="1" x14ac:dyDescent="0.2">
      <c r="E764" s="76"/>
      <c r="I764" s="77"/>
      <c r="K764" s="76"/>
      <c r="L764" s="76"/>
      <c r="O764" s="76"/>
      <c r="P764" s="76"/>
      <c r="Q764" s="76"/>
      <c r="R764" s="76"/>
      <c r="S764" s="72"/>
    </row>
    <row r="765" spans="5:19" ht="15.75" customHeight="1" x14ac:dyDescent="0.2">
      <c r="E765" s="76"/>
      <c r="I765" s="77"/>
      <c r="K765" s="76"/>
      <c r="L765" s="76"/>
      <c r="O765" s="76"/>
      <c r="P765" s="76"/>
      <c r="Q765" s="76"/>
      <c r="R765" s="76"/>
      <c r="S765" s="72"/>
    </row>
    <row r="766" spans="5:19" ht="15.75" customHeight="1" x14ac:dyDescent="0.2">
      <c r="E766" s="76"/>
      <c r="I766" s="77"/>
      <c r="K766" s="76"/>
      <c r="L766" s="76"/>
      <c r="O766" s="76"/>
      <c r="P766" s="76"/>
      <c r="Q766" s="76"/>
      <c r="R766" s="76"/>
      <c r="S766" s="72"/>
    </row>
    <row r="767" spans="5:19" ht="15.75" customHeight="1" x14ac:dyDescent="0.2">
      <c r="E767" s="76"/>
      <c r="I767" s="77"/>
      <c r="K767" s="76"/>
      <c r="L767" s="76"/>
      <c r="O767" s="76"/>
      <c r="P767" s="76"/>
      <c r="Q767" s="76"/>
      <c r="R767" s="76"/>
      <c r="S767" s="72"/>
    </row>
    <row r="768" spans="5:19" ht="15.75" customHeight="1" x14ac:dyDescent="0.2">
      <c r="E768" s="76"/>
      <c r="I768" s="77"/>
      <c r="K768" s="76"/>
      <c r="L768" s="76"/>
      <c r="O768" s="76"/>
      <c r="P768" s="76"/>
      <c r="Q768" s="76"/>
      <c r="R768" s="76"/>
      <c r="S768" s="72"/>
    </row>
    <row r="769" spans="5:19" ht="15.75" customHeight="1" x14ac:dyDescent="0.2">
      <c r="E769" s="76"/>
      <c r="I769" s="77"/>
      <c r="K769" s="76"/>
      <c r="L769" s="76"/>
      <c r="O769" s="76"/>
      <c r="P769" s="76"/>
      <c r="Q769" s="76"/>
      <c r="R769" s="76"/>
      <c r="S769" s="72"/>
    </row>
    <row r="770" spans="5:19" ht="15.75" customHeight="1" x14ac:dyDescent="0.2">
      <c r="E770" s="76"/>
      <c r="I770" s="77"/>
      <c r="K770" s="76"/>
      <c r="L770" s="76"/>
      <c r="O770" s="76"/>
      <c r="P770" s="76"/>
      <c r="Q770" s="76"/>
      <c r="R770" s="76"/>
      <c r="S770" s="72"/>
    </row>
    <row r="771" spans="5:19" ht="15.75" customHeight="1" x14ac:dyDescent="0.2">
      <c r="E771" s="76"/>
      <c r="I771" s="77"/>
      <c r="K771" s="76"/>
      <c r="L771" s="76"/>
      <c r="O771" s="76"/>
      <c r="P771" s="76"/>
      <c r="Q771" s="76"/>
      <c r="R771" s="76"/>
      <c r="S771" s="72"/>
    </row>
    <row r="772" spans="5:19" ht="15.75" customHeight="1" x14ac:dyDescent="0.2">
      <c r="E772" s="76"/>
      <c r="I772" s="77"/>
      <c r="K772" s="76"/>
      <c r="L772" s="76"/>
      <c r="O772" s="76"/>
      <c r="P772" s="76"/>
      <c r="Q772" s="76"/>
      <c r="R772" s="76"/>
      <c r="S772" s="72"/>
    </row>
    <row r="773" spans="5:19" ht="15.75" customHeight="1" x14ac:dyDescent="0.2">
      <c r="E773" s="76"/>
      <c r="I773" s="77"/>
      <c r="K773" s="76"/>
      <c r="L773" s="76"/>
      <c r="O773" s="76"/>
      <c r="P773" s="76"/>
      <c r="Q773" s="76"/>
      <c r="R773" s="76"/>
      <c r="S773" s="72"/>
    </row>
    <row r="774" spans="5:19" ht="15.75" customHeight="1" x14ac:dyDescent="0.2">
      <c r="E774" s="76"/>
      <c r="I774" s="77"/>
      <c r="K774" s="76"/>
      <c r="L774" s="76"/>
      <c r="O774" s="76"/>
      <c r="P774" s="76"/>
      <c r="Q774" s="76"/>
      <c r="R774" s="76"/>
      <c r="S774" s="72"/>
    </row>
    <row r="775" spans="5:19" ht="15.75" customHeight="1" x14ac:dyDescent="0.2">
      <c r="E775" s="76"/>
      <c r="I775" s="77"/>
      <c r="K775" s="76"/>
      <c r="L775" s="76"/>
      <c r="O775" s="76"/>
      <c r="P775" s="76"/>
      <c r="Q775" s="76"/>
      <c r="R775" s="76"/>
      <c r="S775" s="72"/>
    </row>
    <row r="776" spans="5:19" ht="15.75" customHeight="1" x14ac:dyDescent="0.2">
      <c r="E776" s="76"/>
      <c r="I776" s="77"/>
      <c r="K776" s="76"/>
      <c r="L776" s="76"/>
      <c r="O776" s="76"/>
      <c r="P776" s="76"/>
      <c r="Q776" s="76"/>
      <c r="R776" s="76"/>
      <c r="S776" s="72"/>
    </row>
    <row r="777" spans="5:19" ht="15.75" customHeight="1" x14ac:dyDescent="0.2">
      <c r="E777" s="76"/>
      <c r="I777" s="77"/>
      <c r="K777" s="76"/>
      <c r="L777" s="76"/>
      <c r="O777" s="76"/>
      <c r="P777" s="76"/>
      <c r="Q777" s="76"/>
      <c r="R777" s="76"/>
      <c r="S777" s="72"/>
    </row>
    <row r="778" spans="5:19" ht="15.75" customHeight="1" x14ac:dyDescent="0.2">
      <c r="E778" s="76"/>
      <c r="I778" s="77"/>
      <c r="K778" s="76"/>
      <c r="L778" s="76"/>
      <c r="O778" s="76"/>
      <c r="P778" s="76"/>
      <c r="Q778" s="76"/>
      <c r="R778" s="76"/>
      <c r="S778" s="72"/>
    </row>
    <row r="779" spans="5:19" ht="15.75" customHeight="1" x14ac:dyDescent="0.2">
      <c r="E779" s="76"/>
      <c r="I779" s="77"/>
      <c r="K779" s="76"/>
      <c r="L779" s="76"/>
      <c r="O779" s="76"/>
      <c r="P779" s="76"/>
      <c r="Q779" s="76"/>
      <c r="R779" s="76"/>
      <c r="S779" s="72"/>
    </row>
    <row r="780" spans="5:19" ht="15.75" customHeight="1" x14ac:dyDescent="0.2">
      <c r="E780" s="76"/>
      <c r="I780" s="77"/>
      <c r="K780" s="76"/>
      <c r="L780" s="76"/>
      <c r="O780" s="76"/>
      <c r="P780" s="76"/>
      <c r="Q780" s="76"/>
      <c r="R780" s="76"/>
      <c r="S780" s="72"/>
    </row>
    <row r="781" spans="5:19" ht="15.75" customHeight="1" x14ac:dyDescent="0.2">
      <c r="E781" s="76"/>
      <c r="I781" s="77"/>
      <c r="K781" s="76"/>
      <c r="L781" s="76"/>
      <c r="O781" s="76"/>
      <c r="P781" s="76"/>
      <c r="Q781" s="76"/>
      <c r="R781" s="76"/>
      <c r="S781" s="72"/>
    </row>
    <row r="782" spans="5:19" ht="15.75" customHeight="1" x14ac:dyDescent="0.2">
      <c r="E782" s="76"/>
      <c r="I782" s="77"/>
      <c r="K782" s="76"/>
      <c r="L782" s="76"/>
      <c r="O782" s="76"/>
      <c r="P782" s="76"/>
      <c r="Q782" s="76"/>
      <c r="R782" s="76"/>
      <c r="S782" s="72"/>
    </row>
    <row r="783" spans="5:19" ht="15.75" customHeight="1" x14ac:dyDescent="0.2">
      <c r="E783" s="76"/>
      <c r="I783" s="77"/>
      <c r="K783" s="76"/>
      <c r="L783" s="76"/>
      <c r="O783" s="76"/>
      <c r="P783" s="76"/>
      <c r="Q783" s="76"/>
      <c r="R783" s="76"/>
      <c r="S783" s="72"/>
    </row>
    <row r="784" spans="5:19" ht="15.75" customHeight="1" x14ac:dyDescent="0.2">
      <c r="E784" s="76"/>
      <c r="I784" s="77"/>
      <c r="K784" s="76"/>
      <c r="L784" s="76"/>
      <c r="O784" s="76"/>
      <c r="P784" s="76"/>
      <c r="Q784" s="76"/>
      <c r="R784" s="76"/>
      <c r="S784" s="72"/>
    </row>
    <row r="785" spans="5:19" ht="15.75" customHeight="1" x14ac:dyDescent="0.2">
      <c r="E785" s="76"/>
      <c r="I785" s="77"/>
      <c r="K785" s="76"/>
      <c r="L785" s="76"/>
      <c r="O785" s="76"/>
      <c r="P785" s="76"/>
      <c r="Q785" s="76"/>
      <c r="R785" s="76"/>
      <c r="S785" s="72"/>
    </row>
    <row r="786" spans="5:19" ht="15.75" customHeight="1" x14ac:dyDescent="0.2">
      <c r="E786" s="76"/>
      <c r="I786" s="77"/>
      <c r="K786" s="76"/>
      <c r="L786" s="76"/>
      <c r="O786" s="76"/>
      <c r="P786" s="76"/>
      <c r="Q786" s="76"/>
      <c r="R786" s="76"/>
      <c r="S786" s="72"/>
    </row>
    <row r="787" spans="5:19" ht="15.75" customHeight="1" x14ac:dyDescent="0.2">
      <c r="E787" s="76"/>
      <c r="I787" s="77"/>
      <c r="K787" s="76"/>
      <c r="L787" s="76"/>
      <c r="O787" s="76"/>
      <c r="P787" s="76"/>
      <c r="Q787" s="76"/>
      <c r="R787" s="76"/>
      <c r="S787" s="72"/>
    </row>
    <row r="788" spans="5:19" ht="15.75" customHeight="1" x14ac:dyDescent="0.2">
      <c r="E788" s="76"/>
      <c r="I788" s="77"/>
      <c r="K788" s="76"/>
      <c r="L788" s="76"/>
      <c r="O788" s="76"/>
      <c r="P788" s="76"/>
      <c r="Q788" s="76"/>
      <c r="R788" s="76"/>
      <c r="S788" s="72"/>
    </row>
    <row r="789" spans="5:19" ht="15.75" customHeight="1" x14ac:dyDescent="0.2">
      <c r="E789" s="76"/>
      <c r="I789" s="77"/>
      <c r="K789" s="76"/>
      <c r="L789" s="76"/>
      <c r="O789" s="76"/>
      <c r="P789" s="76"/>
      <c r="Q789" s="76"/>
      <c r="R789" s="76"/>
      <c r="S789" s="72"/>
    </row>
    <row r="790" spans="5:19" ht="15.75" customHeight="1" x14ac:dyDescent="0.2">
      <c r="E790" s="76"/>
      <c r="I790" s="77"/>
      <c r="K790" s="76"/>
      <c r="L790" s="76"/>
      <c r="O790" s="76"/>
      <c r="P790" s="76"/>
      <c r="Q790" s="76"/>
      <c r="R790" s="76"/>
      <c r="S790" s="72"/>
    </row>
    <row r="791" spans="5:19" ht="15.75" customHeight="1" x14ac:dyDescent="0.2">
      <c r="E791" s="76"/>
      <c r="I791" s="77"/>
      <c r="K791" s="76"/>
      <c r="L791" s="76"/>
      <c r="O791" s="76"/>
      <c r="P791" s="76"/>
      <c r="Q791" s="76"/>
      <c r="R791" s="76"/>
      <c r="S791" s="72"/>
    </row>
    <row r="792" spans="5:19" ht="15.75" customHeight="1" x14ac:dyDescent="0.2">
      <c r="E792" s="76"/>
      <c r="I792" s="77"/>
      <c r="K792" s="76"/>
      <c r="L792" s="76"/>
      <c r="O792" s="76"/>
      <c r="P792" s="76"/>
      <c r="Q792" s="76"/>
      <c r="R792" s="76"/>
      <c r="S792" s="72"/>
    </row>
    <row r="793" spans="5:19" ht="15.75" customHeight="1" x14ac:dyDescent="0.2">
      <c r="E793" s="76"/>
      <c r="I793" s="77"/>
      <c r="K793" s="76"/>
      <c r="L793" s="76"/>
      <c r="O793" s="76"/>
      <c r="P793" s="76"/>
      <c r="Q793" s="76"/>
      <c r="R793" s="76"/>
      <c r="S793" s="72"/>
    </row>
    <row r="794" spans="5:19" ht="15.75" customHeight="1" x14ac:dyDescent="0.2">
      <c r="E794" s="76"/>
      <c r="I794" s="77"/>
      <c r="K794" s="76"/>
      <c r="L794" s="76"/>
      <c r="O794" s="76"/>
      <c r="P794" s="76"/>
      <c r="Q794" s="76"/>
      <c r="R794" s="76"/>
      <c r="S794" s="72"/>
    </row>
    <row r="795" spans="5:19" ht="15.75" customHeight="1" x14ac:dyDescent="0.2">
      <c r="E795" s="76"/>
      <c r="I795" s="77"/>
      <c r="K795" s="76"/>
      <c r="L795" s="76"/>
      <c r="O795" s="76"/>
      <c r="P795" s="76"/>
      <c r="Q795" s="76"/>
      <c r="R795" s="76"/>
      <c r="S795" s="72"/>
    </row>
    <row r="796" spans="5:19" ht="15.75" customHeight="1" x14ac:dyDescent="0.2">
      <c r="E796" s="76"/>
      <c r="I796" s="77"/>
      <c r="K796" s="76"/>
      <c r="L796" s="76"/>
      <c r="O796" s="76"/>
      <c r="P796" s="76"/>
      <c r="Q796" s="76"/>
      <c r="R796" s="76"/>
      <c r="S796" s="72"/>
    </row>
    <row r="797" spans="5:19" ht="15.75" customHeight="1" x14ac:dyDescent="0.2">
      <c r="E797" s="76"/>
      <c r="I797" s="77"/>
      <c r="K797" s="76"/>
      <c r="L797" s="76"/>
      <c r="O797" s="76"/>
      <c r="P797" s="76"/>
      <c r="Q797" s="76"/>
      <c r="R797" s="76"/>
      <c r="S797" s="72"/>
    </row>
    <row r="798" spans="5:19" ht="15.75" customHeight="1" x14ac:dyDescent="0.2">
      <c r="E798" s="76"/>
      <c r="I798" s="77"/>
      <c r="K798" s="76"/>
      <c r="L798" s="76"/>
      <c r="O798" s="76"/>
      <c r="P798" s="76"/>
      <c r="Q798" s="76"/>
      <c r="R798" s="76"/>
      <c r="S798" s="72"/>
    </row>
    <row r="799" spans="5:19" ht="15.75" customHeight="1" x14ac:dyDescent="0.2">
      <c r="E799" s="76"/>
      <c r="I799" s="77"/>
      <c r="K799" s="76"/>
      <c r="L799" s="76"/>
      <c r="O799" s="76"/>
      <c r="P799" s="76"/>
      <c r="Q799" s="76"/>
      <c r="R799" s="76"/>
      <c r="S799" s="72"/>
    </row>
    <row r="800" spans="5:19" ht="15.75" customHeight="1" x14ac:dyDescent="0.2">
      <c r="E800" s="76"/>
      <c r="I800" s="77"/>
      <c r="K800" s="76"/>
      <c r="L800" s="76"/>
      <c r="O800" s="76"/>
      <c r="P800" s="76"/>
      <c r="Q800" s="76"/>
      <c r="R800" s="76"/>
      <c r="S800" s="72"/>
    </row>
    <row r="801" spans="5:19" ht="15.75" customHeight="1" x14ac:dyDescent="0.2">
      <c r="E801" s="76"/>
      <c r="I801" s="77"/>
      <c r="K801" s="76"/>
      <c r="L801" s="76"/>
      <c r="O801" s="76"/>
      <c r="P801" s="76"/>
      <c r="Q801" s="76"/>
      <c r="R801" s="76"/>
      <c r="S801" s="72"/>
    </row>
    <row r="802" spans="5:19" ht="15.75" customHeight="1" x14ac:dyDescent="0.2">
      <c r="E802" s="76"/>
      <c r="I802" s="77"/>
      <c r="K802" s="76"/>
      <c r="L802" s="76"/>
      <c r="O802" s="76"/>
      <c r="P802" s="76"/>
      <c r="Q802" s="76"/>
      <c r="R802" s="76"/>
      <c r="S802" s="72"/>
    </row>
    <row r="803" spans="5:19" ht="15.75" customHeight="1" x14ac:dyDescent="0.2">
      <c r="E803" s="76"/>
      <c r="I803" s="77"/>
      <c r="K803" s="76"/>
      <c r="L803" s="76"/>
      <c r="O803" s="76"/>
      <c r="P803" s="76"/>
      <c r="Q803" s="76"/>
      <c r="R803" s="76"/>
      <c r="S803" s="72"/>
    </row>
    <row r="804" spans="5:19" ht="15.75" customHeight="1" x14ac:dyDescent="0.2">
      <c r="E804" s="76"/>
      <c r="I804" s="77"/>
      <c r="K804" s="76"/>
      <c r="L804" s="76"/>
      <c r="O804" s="76"/>
      <c r="P804" s="76"/>
      <c r="Q804" s="76"/>
      <c r="R804" s="76"/>
      <c r="S804" s="72"/>
    </row>
    <row r="805" spans="5:19" ht="15.75" customHeight="1" x14ac:dyDescent="0.2">
      <c r="E805" s="76"/>
      <c r="I805" s="77"/>
      <c r="K805" s="76"/>
      <c r="L805" s="76"/>
      <c r="O805" s="76"/>
      <c r="P805" s="76"/>
      <c r="Q805" s="76"/>
      <c r="R805" s="76"/>
      <c r="S805" s="72"/>
    </row>
    <row r="806" spans="5:19" ht="15.75" customHeight="1" x14ac:dyDescent="0.2">
      <c r="E806" s="76"/>
      <c r="I806" s="77"/>
      <c r="K806" s="76"/>
      <c r="L806" s="76"/>
      <c r="O806" s="76"/>
      <c r="P806" s="76"/>
      <c r="Q806" s="76"/>
      <c r="R806" s="76"/>
      <c r="S806" s="72"/>
    </row>
    <row r="807" spans="5:19" ht="15.75" customHeight="1" x14ac:dyDescent="0.2">
      <c r="E807" s="76"/>
      <c r="I807" s="77"/>
      <c r="K807" s="76"/>
      <c r="L807" s="76"/>
      <c r="O807" s="76"/>
      <c r="P807" s="76"/>
      <c r="Q807" s="76"/>
      <c r="R807" s="76"/>
      <c r="S807" s="72"/>
    </row>
    <row r="808" spans="5:19" ht="15.75" customHeight="1" x14ac:dyDescent="0.2">
      <c r="E808" s="76"/>
      <c r="I808" s="77"/>
      <c r="K808" s="76"/>
      <c r="L808" s="76"/>
      <c r="O808" s="76"/>
      <c r="P808" s="76"/>
      <c r="Q808" s="76"/>
      <c r="R808" s="76"/>
      <c r="S808" s="72"/>
    </row>
    <row r="809" spans="5:19" ht="15.75" customHeight="1" x14ac:dyDescent="0.2">
      <c r="E809" s="76"/>
      <c r="I809" s="77"/>
      <c r="K809" s="76"/>
      <c r="L809" s="76"/>
      <c r="O809" s="76"/>
      <c r="P809" s="76"/>
      <c r="Q809" s="76"/>
      <c r="R809" s="76"/>
      <c r="S809" s="72"/>
    </row>
    <row r="810" spans="5:19" ht="15.75" customHeight="1" x14ac:dyDescent="0.2">
      <c r="E810" s="76"/>
      <c r="I810" s="77"/>
      <c r="K810" s="76"/>
      <c r="L810" s="76"/>
      <c r="O810" s="76"/>
      <c r="P810" s="76"/>
      <c r="Q810" s="76"/>
      <c r="R810" s="76"/>
      <c r="S810" s="72"/>
    </row>
    <row r="811" spans="5:19" ht="15.75" customHeight="1" x14ac:dyDescent="0.2">
      <c r="E811" s="76"/>
      <c r="I811" s="77"/>
      <c r="K811" s="76"/>
      <c r="L811" s="76"/>
      <c r="O811" s="76"/>
      <c r="P811" s="76"/>
      <c r="Q811" s="76"/>
      <c r="R811" s="76"/>
      <c r="S811" s="72"/>
    </row>
    <row r="812" spans="5:19" ht="15.75" customHeight="1" x14ac:dyDescent="0.2">
      <c r="E812" s="76"/>
      <c r="I812" s="77"/>
      <c r="K812" s="76"/>
      <c r="L812" s="76"/>
      <c r="O812" s="76"/>
      <c r="P812" s="76"/>
      <c r="Q812" s="76"/>
      <c r="R812" s="76"/>
      <c r="S812" s="72"/>
    </row>
    <row r="813" spans="5:19" ht="15.75" customHeight="1" x14ac:dyDescent="0.2">
      <c r="E813" s="76"/>
      <c r="I813" s="77"/>
      <c r="K813" s="76"/>
      <c r="L813" s="76"/>
      <c r="O813" s="76"/>
      <c r="P813" s="76"/>
      <c r="Q813" s="76"/>
      <c r="R813" s="76"/>
      <c r="S813" s="72"/>
    </row>
    <row r="814" spans="5:19" ht="15.75" customHeight="1" x14ac:dyDescent="0.2">
      <c r="E814" s="76"/>
      <c r="I814" s="77"/>
      <c r="K814" s="76"/>
      <c r="L814" s="76"/>
      <c r="O814" s="76"/>
      <c r="P814" s="76"/>
      <c r="Q814" s="76"/>
      <c r="R814" s="76"/>
      <c r="S814" s="72"/>
    </row>
    <row r="815" spans="5:19" ht="15.75" customHeight="1" x14ac:dyDescent="0.2">
      <c r="E815" s="76"/>
      <c r="I815" s="77"/>
      <c r="K815" s="76"/>
      <c r="L815" s="76"/>
      <c r="O815" s="76"/>
      <c r="P815" s="76"/>
      <c r="Q815" s="76"/>
      <c r="R815" s="76"/>
      <c r="S815" s="72"/>
    </row>
    <row r="816" spans="5:19" ht="15.75" customHeight="1" x14ac:dyDescent="0.2">
      <c r="E816" s="76"/>
      <c r="I816" s="77"/>
      <c r="K816" s="76"/>
      <c r="L816" s="76"/>
      <c r="O816" s="76"/>
      <c r="P816" s="76"/>
      <c r="Q816" s="76"/>
      <c r="R816" s="76"/>
      <c r="S816" s="72"/>
    </row>
    <row r="817" spans="5:19" ht="15.75" customHeight="1" x14ac:dyDescent="0.2">
      <c r="E817" s="76"/>
      <c r="I817" s="77"/>
      <c r="K817" s="76"/>
      <c r="L817" s="76"/>
      <c r="O817" s="76"/>
      <c r="P817" s="76"/>
      <c r="Q817" s="76"/>
      <c r="R817" s="76"/>
      <c r="S817" s="72"/>
    </row>
    <row r="818" spans="5:19" ht="15.75" customHeight="1" x14ac:dyDescent="0.2">
      <c r="E818" s="76"/>
      <c r="I818" s="77"/>
      <c r="K818" s="76"/>
      <c r="L818" s="76"/>
      <c r="O818" s="76"/>
      <c r="P818" s="76"/>
      <c r="Q818" s="76"/>
      <c r="R818" s="76"/>
      <c r="S818" s="72"/>
    </row>
    <row r="819" spans="5:19" ht="15.75" customHeight="1" x14ac:dyDescent="0.2">
      <c r="E819" s="76"/>
      <c r="I819" s="77"/>
      <c r="K819" s="76"/>
      <c r="L819" s="76"/>
      <c r="O819" s="76"/>
      <c r="P819" s="76"/>
      <c r="Q819" s="76"/>
      <c r="R819" s="76"/>
      <c r="S819" s="72"/>
    </row>
    <row r="820" spans="5:19" ht="15.75" customHeight="1" x14ac:dyDescent="0.2">
      <c r="E820" s="76"/>
      <c r="I820" s="77"/>
      <c r="K820" s="76"/>
      <c r="L820" s="76"/>
      <c r="O820" s="76"/>
      <c r="P820" s="76"/>
      <c r="Q820" s="76"/>
      <c r="R820" s="76"/>
      <c r="S820" s="72"/>
    </row>
    <row r="821" spans="5:19" ht="15.75" customHeight="1" x14ac:dyDescent="0.2">
      <c r="E821" s="76"/>
      <c r="I821" s="77"/>
      <c r="K821" s="76"/>
      <c r="L821" s="76"/>
      <c r="O821" s="76"/>
      <c r="P821" s="76"/>
      <c r="Q821" s="76"/>
      <c r="R821" s="76"/>
      <c r="S821" s="72"/>
    </row>
    <row r="822" spans="5:19" ht="15.75" customHeight="1" x14ac:dyDescent="0.2">
      <c r="E822" s="76"/>
      <c r="I822" s="77"/>
      <c r="K822" s="76"/>
      <c r="L822" s="76"/>
      <c r="O822" s="76"/>
      <c r="P822" s="76"/>
      <c r="Q822" s="76"/>
      <c r="R822" s="76"/>
      <c r="S822" s="72"/>
    </row>
    <row r="823" spans="5:19" ht="15.75" customHeight="1" x14ac:dyDescent="0.2">
      <c r="E823" s="76"/>
      <c r="I823" s="77"/>
      <c r="K823" s="76"/>
      <c r="L823" s="76"/>
      <c r="O823" s="76"/>
      <c r="P823" s="76"/>
      <c r="Q823" s="76"/>
      <c r="R823" s="76"/>
      <c r="S823" s="72"/>
    </row>
    <row r="824" spans="5:19" ht="15.75" customHeight="1" x14ac:dyDescent="0.2">
      <c r="E824" s="76"/>
      <c r="I824" s="77"/>
      <c r="K824" s="76"/>
      <c r="L824" s="76"/>
      <c r="O824" s="76"/>
      <c r="P824" s="76"/>
      <c r="Q824" s="76"/>
      <c r="R824" s="76"/>
      <c r="S824" s="72"/>
    </row>
    <row r="825" spans="5:19" ht="15.75" customHeight="1" x14ac:dyDescent="0.2">
      <c r="E825" s="76"/>
      <c r="I825" s="77"/>
      <c r="K825" s="76"/>
      <c r="L825" s="76"/>
      <c r="O825" s="76"/>
      <c r="P825" s="76"/>
      <c r="Q825" s="76"/>
      <c r="R825" s="76"/>
      <c r="S825" s="72"/>
    </row>
    <row r="826" spans="5:19" ht="15.75" customHeight="1" x14ac:dyDescent="0.2">
      <c r="E826" s="76"/>
      <c r="I826" s="77"/>
      <c r="K826" s="76"/>
      <c r="L826" s="76"/>
      <c r="O826" s="76"/>
      <c r="P826" s="76"/>
      <c r="Q826" s="76"/>
      <c r="R826" s="76"/>
      <c r="S826" s="72"/>
    </row>
    <row r="827" spans="5:19" ht="15.75" customHeight="1" x14ac:dyDescent="0.2">
      <c r="E827" s="76"/>
      <c r="I827" s="77"/>
      <c r="K827" s="76"/>
      <c r="L827" s="76"/>
      <c r="O827" s="76"/>
      <c r="P827" s="76"/>
      <c r="Q827" s="76"/>
      <c r="R827" s="76"/>
      <c r="S827" s="72"/>
    </row>
    <row r="828" spans="5:19" ht="15.75" customHeight="1" x14ac:dyDescent="0.2">
      <c r="E828" s="76"/>
      <c r="I828" s="77"/>
      <c r="K828" s="76"/>
      <c r="L828" s="76"/>
      <c r="O828" s="76"/>
      <c r="P828" s="76"/>
      <c r="Q828" s="76"/>
      <c r="R828" s="76"/>
      <c r="S828" s="72"/>
    </row>
    <row r="829" spans="5:19" ht="15.75" customHeight="1" x14ac:dyDescent="0.2">
      <c r="E829" s="76"/>
      <c r="I829" s="77"/>
      <c r="K829" s="76"/>
      <c r="L829" s="76"/>
      <c r="O829" s="76"/>
      <c r="P829" s="76"/>
      <c r="Q829" s="76"/>
      <c r="R829" s="76"/>
      <c r="S829" s="72"/>
    </row>
    <row r="830" spans="5:19" ht="15.75" customHeight="1" x14ac:dyDescent="0.2">
      <c r="E830" s="76"/>
      <c r="I830" s="77"/>
      <c r="K830" s="76"/>
      <c r="L830" s="76"/>
      <c r="O830" s="76"/>
      <c r="P830" s="76"/>
      <c r="Q830" s="76"/>
      <c r="R830" s="76"/>
      <c r="S830" s="72"/>
    </row>
    <row r="831" spans="5:19" ht="15.75" customHeight="1" x14ac:dyDescent="0.2">
      <c r="E831" s="76"/>
      <c r="I831" s="77"/>
      <c r="K831" s="76"/>
      <c r="L831" s="76"/>
      <c r="O831" s="76"/>
      <c r="P831" s="76"/>
      <c r="Q831" s="76"/>
      <c r="R831" s="76"/>
      <c r="S831" s="72"/>
    </row>
    <row r="832" spans="5:19" ht="15.75" customHeight="1" x14ac:dyDescent="0.2">
      <c r="E832" s="76"/>
      <c r="I832" s="77"/>
      <c r="K832" s="76"/>
      <c r="L832" s="76"/>
      <c r="O832" s="76"/>
      <c r="P832" s="76"/>
      <c r="Q832" s="76"/>
      <c r="R832" s="76"/>
      <c r="S832" s="72"/>
    </row>
    <row r="833" spans="5:19" ht="15.75" customHeight="1" x14ac:dyDescent="0.2">
      <c r="E833" s="76"/>
      <c r="I833" s="77"/>
      <c r="K833" s="76"/>
      <c r="L833" s="76"/>
      <c r="O833" s="76"/>
      <c r="P833" s="76"/>
      <c r="Q833" s="76"/>
      <c r="R833" s="76"/>
      <c r="S833" s="72"/>
    </row>
    <row r="834" spans="5:19" ht="15.75" customHeight="1" x14ac:dyDescent="0.2">
      <c r="E834" s="76"/>
      <c r="I834" s="77"/>
      <c r="K834" s="76"/>
      <c r="L834" s="76"/>
      <c r="O834" s="76"/>
      <c r="P834" s="76"/>
      <c r="Q834" s="76"/>
      <c r="R834" s="76"/>
      <c r="S834" s="72"/>
    </row>
    <row r="835" spans="5:19" ht="15.75" customHeight="1" x14ac:dyDescent="0.2">
      <c r="E835" s="76"/>
      <c r="I835" s="77"/>
      <c r="K835" s="76"/>
      <c r="L835" s="76"/>
      <c r="O835" s="76"/>
      <c r="P835" s="76"/>
      <c r="Q835" s="76"/>
      <c r="R835" s="76"/>
      <c r="S835" s="72"/>
    </row>
    <row r="836" spans="5:19" ht="15.75" customHeight="1" x14ac:dyDescent="0.2">
      <c r="E836" s="76"/>
      <c r="I836" s="77"/>
      <c r="K836" s="76"/>
      <c r="L836" s="76"/>
      <c r="O836" s="76"/>
      <c r="P836" s="76"/>
      <c r="Q836" s="76"/>
      <c r="R836" s="76"/>
      <c r="S836" s="72"/>
    </row>
    <row r="837" spans="5:19" ht="15.75" customHeight="1" x14ac:dyDescent="0.2">
      <c r="E837" s="76"/>
      <c r="I837" s="77"/>
      <c r="K837" s="76"/>
      <c r="L837" s="76"/>
      <c r="O837" s="76"/>
      <c r="P837" s="76"/>
      <c r="Q837" s="76"/>
      <c r="R837" s="76"/>
      <c r="S837" s="72"/>
    </row>
    <row r="838" spans="5:19" ht="15.75" customHeight="1" x14ac:dyDescent="0.2">
      <c r="E838" s="76"/>
      <c r="I838" s="77"/>
      <c r="K838" s="76"/>
      <c r="L838" s="76"/>
      <c r="O838" s="76"/>
      <c r="P838" s="76"/>
      <c r="Q838" s="76"/>
      <c r="R838" s="76"/>
      <c r="S838" s="72"/>
    </row>
    <row r="839" spans="5:19" ht="15.75" customHeight="1" x14ac:dyDescent="0.2">
      <c r="E839" s="76"/>
      <c r="I839" s="77"/>
      <c r="K839" s="76"/>
      <c r="L839" s="76"/>
      <c r="O839" s="76"/>
      <c r="P839" s="76"/>
      <c r="Q839" s="76"/>
      <c r="R839" s="76"/>
      <c r="S839" s="72"/>
    </row>
    <row r="840" spans="5:19" ht="15.75" customHeight="1" x14ac:dyDescent="0.2">
      <c r="E840" s="76"/>
      <c r="I840" s="77"/>
      <c r="K840" s="76"/>
      <c r="L840" s="76"/>
      <c r="O840" s="76"/>
      <c r="P840" s="76"/>
      <c r="Q840" s="76"/>
      <c r="R840" s="76"/>
      <c r="S840" s="72"/>
    </row>
    <row r="841" spans="5:19" ht="15.75" customHeight="1" x14ac:dyDescent="0.2">
      <c r="E841" s="76"/>
      <c r="I841" s="77"/>
      <c r="K841" s="76"/>
      <c r="L841" s="76"/>
      <c r="O841" s="76"/>
      <c r="P841" s="76"/>
      <c r="Q841" s="76"/>
      <c r="R841" s="76"/>
      <c r="S841" s="72"/>
    </row>
    <row r="842" spans="5:19" ht="15.75" customHeight="1" x14ac:dyDescent="0.2">
      <c r="E842" s="76"/>
      <c r="I842" s="77"/>
      <c r="K842" s="76"/>
      <c r="L842" s="76"/>
      <c r="O842" s="76"/>
      <c r="P842" s="76"/>
      <c r="Q842" s="76"/>
      <c r="R842" s="76"/>
      <c r="S842" s="72"/>
    </row>
    <row r="843" spans="5:19" ht="15.75" customHeight="1" x14ac:dyDescent="0.2">
      <c r="E843" s="76"/>
      <c r="I843" s="77"/>
      <c r="K843" s="76"/>
      <c r="L843" s="76"/>
      <c r="O843" s="76"/>
      <c r="P843" s="76"/>
      <c r="Q843" s="76"/>
      <c r="R843" s="76"/>
      <c r="S843" s="72"/>
    </row>
    <row r="844" spans="5:19" ht="15.75" customHeight="1" x14ac:dyDescent="0.2">
      <c r="E844" s="76"/>
      <c r="I844" s="77"/>
      <c r="K844" s="76"/>
      <c r="L844" s="76"/>
      <c r="O844" s="76"/>
      <c r="P844" s="76"/>
      <c r="Q844" s="76"/>
      <c r="R844" s="76"/>
      <c r="S844" s="72"/>
    </row>
    <row r="845" spans="5:19" ht="15.75" customHeight="1" x14ac:dyDescent="0.2">
      <c r="E845" s="76"/>
      <c r="I845" s="77"/>
      <c r="K845" s="76"/>
      <c r="L845" s="76"/>
      <c r="O845" s="76"/>
      <c r="P845" s="76"/>
      <c r="Q845" s="76"/>
      <c r="R845" s="76"/>
      <c r="S845" s="72"/>
    </row>
    <row r="846" spans="5:19" ht="15.75" customHeight="1" x14ac:dyDescent="0.2">
      <c r="E846" s="76"/>
      <c r="I846" s="77"/>
      <c r="K846" s="76"/>
      <c r="L846" s="76"/>
      <c r="O846" s="76"/>
      <c r="P846" s="76"/>
      <c r="Q846" s="76"/>
      <c r="R846" s="76"/>
      <c r="S846" s="72"/>
    </row>
    <row r="847" spans="5:19" ht="15.75" customHeight="1" x14ac:dyDescent="0.2">
      <c r="E847" s="76"/>
      <c r="I847" s="77"/>
      <c r="K847" s="76"/>
      <c r="L847" s="76"/>
      <c r="O847" s="76"/>
      <c r="P847" s="76"/>
      <c r="Q847" s="76"/>
      <c r="R847" s="76"/>
      <c r="S847" s="72"/>
    </row>
    <row r="848" spans="5:19" ht="15.75" customHeight="1" x14ac:dyDescent="0.2">
      <c r="E848" s="76"/>
      <c r="I848" s="77"/>
      <c r="K848" s="76"/>
      <c r="L848" s="76"/>
      <c r="O848" s="76"/>
      <c r="P848" s="76"/>
      <c r="Q848" s="76"/>
      <c r="R848" s="76"/>
      <c r="S848" s="72"/>
    </row>
    <row r="849" spans="5:19" ht="15.75" customHeight="1" x14ac:dyDescent="0.2">
      <c r="E849" s="76"/>
      <c r="I849" s="77"/>
      <c r="K849" s="76"/>
      <c r="L849" s="76"/>
      <c r="O849" s="76"/>
      <c r="P849" s="76"/>
      <c r="Q849" s="76"/>
      <c r="R849" s="76"/>
      <c r="S849" s="72"/>
    </row>
    <row r="850" spans="5:19" ht="15.75" customHeight="1" x14ac:dyDescent="0.2">
      <c r="E850" s="76"/>
      <c r="I850" s="77"/>
      <c r="K850" s="76"/>
      <c r="L850" s="76"/>
      <c r="O850" s="76"/>
      <c r="P850" s="76"/>
      <c r="Q850" s="76"/>
      <c r="R850" s="76"/>
      <c r="S850" s="72"/>
    </row>
    <row r="851" spans="5:19" ht="15.75" customHeight="1" x14ac:dyDescent="0.2">
      <c r="E851" s="76"/>
      <c r="I851" s="77"/>
      <c r="K851" s="76"/>
      <c r="L851" s="76"/>
      <c r="O851" s="76"/>
      <c r="P851" s="76"/>
      <c r="Q851" s="76"/>
      <c r="R851" s="76"/>
      <c r="S851" s="72"/>
    </row>
    <row r="852" spans="5:19" ht="15.75" customHeight="1" x14ac:dyDescent="0.2">
      <c r="E852" s="76"/>
      <c r="I852" s="77"/>
      <c r="K852" s="76"/>
      <c r="L852" s="76"/>
      <c r="O852" s="76"/>
      <c r="P852" s="76"/>
      <c r="Q852" s="76"/>
      <c r="R852" s="76"/>
      <c r="S852" s="72"/>
    </row>
    <row r="853" spans="5:19" ht="15.75" customHeight="1" x14ac:dyDescent="0.2">
      <c r="E853" s="76"/>
      <c r="I853" s="77"/>
      <c r="K853" s="76"/>
      <c r="L853" s="76"/>
      <c r="O853" s="76"/>
      <c r="P853" s="76"/>
      <c r="Q853" s="76"/>
      <c r="R853" s="76"/>
      <c r="S853" s="72"/>
    </row>
    <row r="854" spans="5:19" ht="15.75" customHeight="1" x14ac:dyDescent="0.2">
      <c r="E854" s="76"/>
      <c r="I854" s="77"/>
      <c r="K854" s="76"/>
      <c r="L854" s="76"/>
      <c r="O854" s="76"/>
      <c r="P854" s="76"/>
      <c r="Q854" s="76"/>
      <c r="R854" s="76"/>
      <c r="S854" s="72"/>
    </row>
    <row r="855" spans="5:19" ht="15.75" customHeight="1" x14ac:dyDescent="0.2">
      <c r="E855" s="76"/>
      <c r="I855" s="77"/>
      <c r="K855" s="76"/>
      <c r="L855" s="76"/>
      <c r="O855" s="76"/>
      <c r="P855" s="76"/>
      <c r="Q855" s="76"/>
      <c r="R855" s="76"/>
      <c r="S855" s="72"/>
    </row>
    <row r="856" spans="5:19" ht="15.75" customHeight="1" x14ac:dyDescent="0.2">
      <c r="E856" s="76"/>
      <c r="I856" s="77"/>
      <c r="K856" s="76"/>
      <c r="L856" s="76"/>
      <c r="O856" s="76"/>
      <c r="P856" s="76"/>
      <c r="Q856" s="76"/>
      <c r="R856" s="76"/>
      <c r="S856" s="72"/>
    </row>
    <row r="857" spans="5:19" ht="15.75" customHeight="1" x14ac:dyDescent="0.2">
      <c r="E857" s="76"/>
      <c r="I857" s="77"/>
      <c r="K857" s="76"/>
      <c r="L857" s="76"/>
      <c r="O857" s="76"/>
      <c r="P857" s="76"/>
      <c r="Q857" s="76"/>
      <c r="R857" s="76"/>
      <c r="S857" s="72"/>
    </row>
    <row r="858" spans="5:19" ht="15.75" customHeight="1" x14ac:dyDescent="0.2">
      <c r="E858" s="76"/>
      <c r="I858" s="77"/>
      <c r="K858" s="76"/>
      <c r="L858" s="76"/>
      <c r="O858" s="76"/>
      <c r="P858" s="76"/>
      <c r="Q858" s="76"/>
      <c r="R858" s="76"/>
      <c r="S858" s="72"/>
    </row>
    <row r="859" spans="5:19" ht="15.75" customHeight="1" x14ac:dyDescent="0.2">
      <c r="E859" s="76"/>
      <c r="I859" s="77"/>
      <c r="K859" s="76"/>
      <c r="L859" s="76"/>
      <c r="O859" s="76"/>
      <c r="P859" s="76"/>
      <c r="Q859" s="76"/>
      <c r="R859" s="76"/>
      <c r="S859" s="72"/>
    </row>
    <row r="860" spans="5:19" ht="15.75" customHeight="1" x14ac:dyDescent="0.2">
      <c r="E860" s="76"/>
      <c r="I860" s="77"/>
      <c r="K860" s="76"/>
      <c r="L860" s="76"/>
      <c r="O860" s="76"/>
      <c r="P860" s="76"/>
      <c r="Q860" s="76"/>
      <c r="R860" s="76"/>
      <c r="S860" s="72"/>
    </row>
    <row r="861" spans="5:19" ht="15.75" customHeight="1" x14ac:dyDescent="0.2">
      <c r="E861" s="76"/>
      <c r="I861" s="77"/>
      <c r="K861" s="76"/>
      <c r="L861" s="76"/>
      <c r="O861" s="76"/>
      <c r="P861" s="76"/>
      <c r="Q861" s="76"/>
      <c r="R861" s="76"/>
      <c r="S861" s="72"/>
    </row>
    <row r="862" spans="5:19" ht="15.75" customHeight="1" x14ac:dyDescent="0.2">
      <c r="E862" s="76"/>
      <c r="I862" s="77"/>
      <c r="K862" s="76"/>
      <c r="L862" s="76"/>
      <c r="O862" s="76"/>
      <c r="P862" s="76"/>
      <c r="Q862" s="76"/>
      <c r="R862" s="76"/>
      <c r="S862" s="72"/>
    </row>
    <row r="863" spans="5:19" ht="15.75" customHeight="1" x14ac:dyDescent="0.2">
      <c r="E863" s="76"/>
      <c r="I863" s="77"/>
      <c r="K863" s="76"/>
      <c r="L863" s="76"/>
      <c r="O863" s="76"/>
      <c r="P863" s="76"/>
      <c r="Q863" s="76"/>
      <c r="R863" s="76"/>
      <c r="S863" s="72"/>
    </row>
    <row r="864" spans="5:19" ht="15.75" customHeight="1" x14ac:dyDescent="0.2">
      <c r="E864" s="76"/>
      <c r="I864" s="77"/>
      <c r="K864" s="76"/>
      <c r="L864" s="76"/>
      <c r="O864" s="76"/>
      <c r="P864" s="76"/>
      <c r="Q864" s="76"/>
      <c r="R864" s="76"/>
      <c r="S864" s="72"/>
    </row>
    <row r="865" spans="5:19" ht="15.75" customHeight="1" x14ac:dyDescent="0.2">
      <c r="E865" s="76"/>
      <c r="I865" s="77"/>
      <c r="K865" s="76"/>
      <c r="L865" s="76"/>
      <c r="O865" s="76"/>
      <c r="P865" s="76"/>
      <c r="Q865" s="76"/>
      <c r="R865" s="76"/>
      <c r="S865" s="72"/>
    </row>
    <row r="866" spans="5:19" ht="15.75" customHeight="1" x14ac:dyDescent="0.2">
      <c r="E866" s="76"/>
      <c r="I866" s="77"/>
      <c r="K866" s="76"/>
      <c r="L866" s="76"/>
      <c r="O866" s="76"/>
      <c r="P866" s="76"/>
      <c r="Q866" s="76"/>
      <c r="R866" s="76"/>
      <c r="S866" s="72"/>
    </row>
    <row r="867" spans="5:19" ht="15.75" customHeight="1" x14ac:dyDescent="0.2">
      <c r="E867" s="76"/>
      <c r="I867" s="77"/>
      <c r="K867" s="76"/>
      <c r="L867" s="76"/>
      <c r="O867" s="76"/>
      <c r="P867" s="76"/>
      <c r="Q867" s="76"/>
      <c r="R867" s="76"/>
      <c r="S867" s="72"/>
    </row>
    <row r="868" spans="5:19" ht="15.75" customHeight="1" x14ac:dyDescent="0.2">
      <c r="E868" s="76"/>
      <c r="I868" s="77"/>
      <c r="K868" s="76"/>
      <c r="L868" s="76"/>
      <c r="O868" s="76"/>
      <c r="P868" s="76"/>
      <c r="Q868" s="76"/>
      <c r="R868" s="76"/>
      <c r="S868" s="72"/>
    </row>
    <row r="869" spans="5:19" ht="15.75" customHeight="1" x14ac:dyDescent="0.2">
      <c r="E869" s="76"/>
      <c r="I869" s="77"/>
      <c r="K869" s="76"/>
      <c r="L869" s="76"/>
      <c r="O869" s="76"/>
      <c r="P869" s="76"/>
      <c r="Q869" s="76"/>
      <c r="R869" s="76"/>
      <c r="S869" s="72"/>
    </row>
    <row r="870" spans="5:19" ht="15.75" customHeight="1" x14ac:dyDescent="0.2">
      <c r="E870" s="76"/>
      <c r="I870" s="77"/>
      <c r="K870" s="76"/>
      <c r="L870" s="76"/>
      <c r="O870" s="76"/>
      <c r="P870" s="76"/>
      <c r="Q870" s="76"/>
      <c r="R870" s="76"/>
      <c r="S870" s="72"/>
    </row>
    <row r="871" spans="5:19" ht="15.75" customHeight="1" x14ac:dyDescent="0.2">
      <c r="E871" s="76"/>
      <c r="I871" s="77"/>
      <c r="K871" s="76"/>
      <c r="L871" s="76"/>
      <c r="O871" s="76"/>
      <c r="P871" s="76"/>
      <c r="Q871" s="76"/>
      <c r="R871" s="76"/>
      <c r="S871" s="72"/>
    </row>
    <row r="872" spans="5:19" ht="15.75" customHeight="1" x14ac:dyDescent="0.2">
      <c r="E872" s="76"/>
      <c r="I872" s="77"/>
      <c r="K872" s="76"/>
      <c r="L872" s="76"/>
      <c r="O872" s="76"/>
      <c r="P872" s="76"/>
      <c r="Q872" s="76"/>
      <c r="R872" s="76"/>
      <c r="S872" s="72"/>
    </row>
    <row r="873" spans="5:19" ht="15.75" customHeight="1" x14ac:dyDescent="0.2">
      <c r="E873" s="76"/>
      <c r="I873" s="77"/>
      <c r="K873" s="76"/>
      <c r="L873" s="76"/>
      <c r="O873" s="76"/>
      <c r="P873" s="76"/>
      <c r="Q873" s="76"/>
      <c r="R873" s="76"/>
      <c r="S873" s="72"/>
    </row>
    <row r="874" spans="5:19" ht="15.75" customHeight="1" x14ac:dyDescent="0.2">
      <c r="E874" s="76"/>
      <c r="I874" s="77"/>
      <c r="K874" s="76"/>
      <c r="L874" s="76"/>
      <c r="O874" s="76"/>
      <c r="P874" s="76"/>
      <c r="Q874" s="76"/>
      <c r="R874" s="76"/>
      <c r="S874" s="72"/>
    </row>
    <row r="875" spans="5:19" ht="15.75" customHeight="1" x14ac:dyDescent="0.2">
      <c r="E875" s="76"/>
      <c r="I875" s="77"/>
      <c r="K875" s="76"/>
      <c r="L875" s="76"/>
      <c r="O875" s="76"/>
      <c r="P875" s="76"/>
      <c r="Q875" s="76"/>
      <c r="R875" s="76"/>
      <c r="S875" s="72"/>
    </row>
    <row r="876" spans="5:19" ht="15.75" customHeight="1" x14ac:dyDescent="0.2">
      <c r="E876" s="76"/>
      <c r="I876" s="77"/>
      <c r="K876" s="76"/>
      <c r="L876" s="76"/>
      <c r="O876" s="76"/>
      <c r="P876" s="76"/>
      <c r="Q876" s="76"/>
      <c r="R876" s="76"/>
      <c r="S876" s="72"/>
    </row>
    <row r="877" spans="5:19" ht="15.75" customHeight="1" x14ac:dyDescent="0.2">
      <c r="E877" s="76"/>
      <c r="I877" s="77"/>
      <c r="K877" s="76"/>
      <c r="L877" s="76"/>
      <c r="O877" s="76"/>
      <c r="P877" s="76"/>
      <c r="Q877" s="76"/>
      <c r="R877" s="76"/>
      <c r="S877" s="72"/>
    </row>
    <row r="878" spans="5:19" ht="15.75" customHeight="1" x14ac:dyDescent="0.2">
      <c r="E878" s="76"/>
      <c r="I878" s="77"/>
      <c r="K878" s="76"/>
      <c r="L878" s="76"/>
      <c r="O878" s="76"/>
      <c r="P878" s="76"/>
      <c r="Q878" s="76"/>
      <c r="R878" s="76"/>
      <c r="S878" s="72"/>
    </row>
    <row r="879" spans="5:19" ht="15.75" customHeight="1" x14ac:dyDescent="0.2">
      <c r="E879" s="76"/>
      <c r="I879" s="77"/>
      <c r="K879" s="76"/>
      <c r="L879" s="76"/>
      <c r="O879" s="76"/>
      <c r="P879" s="76"/>
      <c r="Q879" s="76"/>
      <c r="R879" s="76"/>
      <c r="S879" s="72"/>
    </row>
    <row r="880" spans="5:19" ht="15.75" customHeight="1" x14ac:dyDescent="0.2">
      <c r="E880" s="76"/>
      <c r="I880" s="77"/>
      <c r="K880" s="76"/>
      <c r="L880" s="76"/>
      <c r="O880" s="76"/>
      <c r="P880" s="76"/>
      <c r="Q880" s="76"/>
      <c r="R880" s="76"/>
      <c r="S880" s="72"/>
    </row>
    <row r="881" spans="5:19" ht="15.75" customHeight="1" x14ac:dyDescent="0.2">
      <c r="E881" s="76"/>
      <c r="I881" s="77"/>
      <c r="K881" s="76"/>
      <c r="L881" s="76"/>
      <c r="O881" s="76"/>
      <c r="P881" s="76"/>
      <c r="Q881" s="76"/>
      <c r="R881" s="76"/>
      <c r="S881" s="72"/>
    </row>
    <row r="882" spans="5:19" ht="15.75" customHeight="1" x14ac:dyDescent="0.2">
      <c r="E882" s="76"/>
      <c r="I882" s="77"/>
      <c r="K882" s="76"/>
      <c r="L882" s="76"/>
      <c r="O882" s="76"/>
      <c r="P882" s="76"/>
      <c r="Q882" s="76"/>
      <c r="R882" s="76"/>
      <c r="S882" s="72"/>
    </row>
    <row r="883" spans="5:19" ht="15.75" customHeight="1" x14ac:dyDescent="0.2">
      <c r="E883" s="76"/>
      <c r="I883" s="77"/>
      <c r="K883" s="76"/>
      <c r="L883" s="76"/>
      <c r="O883" s="76"/>
      <c r="P883" s="76"/>
      <c r="Q883" s="76"/>
      <c r="R883" s="76"/>
      <c r="S883" s="72"/>
    </row>
    <row r="884" spans="5:19" ht="15.75" customHeight="1" x14ac:dyDescent="0.2">
      <c r="E884" s="76"/>
      <c r="I884" s="77"/>
      <c r="K884" s="76"/>
      <c r="L884" s="76"/>
      <c r="O884" s="76"/>
      <c r="P884" s="76"/>
      <c r="Q884" s="76"/>
      <c r="R884" s="76"/>
      <c r="S884" s="72"/>
    </row>
    <row r="885" spans="5:19" ht="15.75" customHeight="1" x14ac:dyDescent="0.2">
      <c r="E885" s="76"/>
      <c r="I885" s="77"/>
      <c r="K885" s="76"/>
      <c r="L885" s="76"/>
      <c r="O885" s="76"/>
      <c r="P885" s="76"/>
      <c r="Q885" s="76"/>
      <c r="R885" s="76"/>
      <c r="S885" s="72"/>
    </row>
    <row r="886" spans="5:19" ht="15.75" customHeight="1" x14ac:dyDescent="0.2">
      <c r="E886" s="76"/>
      <c r="I886" s="77"/>
      <c r="K886" s="76"/>
      <c r="L886" s="76"/>
      <c r="O886" s="76"/>
      <c r="P886" s="76"/>
      <c r="Q886" s="76"/>
      <c r="R886" s="76"/>
      <c r="S886" s="72"/>
    </row>
    <row r="887" spans="5:19" ht="15.75" customHeight="1" x14ac:dyDescent="0.2">
      <c r="E887" s="76"/>
      <c r="I887" s="77"/>
      <c r="K887" s="76"/>
      <c r="L887" s="76"/>
      <c r="O887" s="76"/>
      <c r="P887" s="76"/>
      <c r="Q887" s="76"/>
      <c r="R887" s="76"/>
      <c r="S887" s="72"/>
    </row>
    <row r="888" spans="5:19" ht="15.75" customHeight="1" x14ac:dyDescent="0.2">
      <c r="E888" s="76"/>
      <c r="I888" s="77"/>
      <c r="K888" s="76"/>
      <c r="L888" s="76"/>
      <c r="O888" s="76"/>
      <c r="P888" s="76"/>
      <c r="Q888" s="76"/>
      <c r="R888" s="76"/>
      <c r="S888" s="72"/>
    </row>
    <row r="889" spans="5:19" ht="15.75" customHeight="1" x14ac:dyDescent="0.2">
      <c r="E889" s="76"/>
      <c r="I889" s="77"/>
      <c r="K889" s="76"/>
      <c r="L889" s="76"/>
      <c r="O889" s="76"/>
      <c r="P889" s="76"/>
      <c r="Q889" s="76"/>
      <c r="R889" s="76"/>
      <c r="S889" s="72"/>
    </row>
    <row r="890" spans="5:19" ht="15.75" customHeight="1" x14ac:dyDescent="0.2">
      <c r="E890" s="76"/>
      <c r="I890" s="77"/>
      <c r="K890" s="76"/>
      <c r="L890" s="76"/>
      <c r="O890" s="76"/>
      <c r="P890" s="76"/>
      <c r="Q890" s="76"/>
      <c r="R890" s="76"/>
      <c r="S890" s="72"/>
    </row>
    <row r="891" spans="5:19" ht="15.75" customHeight="1" x14ac:dyDescent="0.2">
      <c r="E891" s="76"/>
      <c r="I891" s="77"/>
      <c r="K891" s="76"/>
      <c r="L891" s="76"/>
      <c r="O891" s="76"/>
      <c r="P891" s="76"/>
      <c r="Q891" s="76"/>
      <c r="R891" s="76"/>
      <c r="S891" s="72"/>
    </row>
    <row r="892" spans="5:19" ht="15.75" customHeight="1" x14ac:dyDescent="0.2">
      <c r="E892" s="76"/>
      <c r="I892" s="77"/>
      <c r="K892" s="76"/>
      <c r="L892" s="76"/>
      <c r="O892" s="76"/>
      <c r="P892" s="76"/>
      <c r="Q892" s="76"/>
      <c r="R892" s="76"/>
      <c r="S892" s="72"/>
    </row>
    <row r="893" spans="5:19" ht="15.75" customHeight="1" x14ac:dyDescent="0.2">
      <c r="E893" s="76"/>
      <c r="I893" s="77"/>
      <c r="K893" s="76"/>
      <c r="L893" s="76"/>
      <c r="O893" s="76"/>
      <c r="P893" s="76"/>
      <c r="Q893" s="76"/>
      <c r="R893" s="76"/>
      <c r="S893" s="72"/>
    </row>
    <row r="894" spans="5:19" ht="15.75" customHeight="1" x14ac:dyDescent="0.2">
      <c r="E894" s="76"/>
      <c r="I894" s="77"/>
      <c r="K894" s="76"/>
      <c r="L894" s="76"/>
      <c r="O894" s="76"/>
      <c r="P894" s="76"/>
      <c r="Q894" s="76"/>
      <c r="R894" s="76"/>
      <c r="S894" s="72"/>
    </row>
    <row r="895" spans="5:19" ht="15.75" customHeight="1" x14ac:dyDescent="0.2">
      <c r="E895" s="76"/>
      <c r="I895" s="77"/>
      <c r="K895" s="76"/>
      <c r="L895" s="76"/>
      <c r="O895" s="76"/>
      <c r="P895" s="76"/>
      <c r="Q895" s="76"/>
      <c r="R895" s="76"/>
      <c r="S895" s="72"/>
    </row>
    <row r="896" spans="5:19" ht="15.75" customHeight="1" x14ac:dyDescent="0.2">
      <c r="E896" s="76"/>
      <c r="I896" s="77"/>
      <c r="K896" s="76"/>
      <c r="L896" s="76"/>
      <c r="O896" s="76"/>
      <c r="P896" s="76"/>
      <c r="Q896" s="76"/>
      <c r="R896" s="76"/>
      <c r="S896" s="72"/>
    </row>
    <row r="897" spans="5:19" ht="15.75" customHeight="1" x14ac:dyDescent="0.2">
      <c r="E897" s="76"/>
      <c r="I897" s="77"/>
      <c r="K897" s="76"/>
      <c r="L897" s="76"/>
      <c r="O897" s="76"/>
      <c r="P897" s="76"/>
      <c r="Q897" s="76"/>
      <c r="R897" s="76"/>
      <c r="S897" s="72"/>
    </row>
    <row r="898" spans="5:19" ht="15.75" customHeight="1" x14ac:dyDescent="0.2">
      <c r="E898" s="76"/>
      <c r="I898" s="77"/>
      <c r="K898" s="76"/>
      <c r="L898" s="76"/>
      <c r="O898" s="76"/>
      <c r="P898" s="76"/>
      <c r="Q898" s="76"/>
      <c r="R898" s="76"/>
      <c r="S898" s="72"/>
    </row>
    <row r="899" spans="5:19" ht="15.75" customHeight="1" x14ac:dyDescent="0.2">
      <c r="E899" s="76"/>
      <c r="I899" s="77"/>
      <c r="K899" s="76"/>
      <c r="L899" s="76"/>
      <c r="O899" s="76"/>
      <c r="P899" s="76"/>
      <c r="Q899" s="76"/>
      <c r="R899" s="76"/>
      <c r="S899" s="72"/>
    </row>
    <row r="900" spans="5:19" ht="15.75" customHeight="1" x14ac:dyDescent="0.2">
      <c r="E900" s="76"/>
      <c r="I900" s="77"/>
      <c r="K900" s="76"/>
      <c r="L900" s="76"/>
      <c r="O900" s="76"/>
      <c r="P900" s="76"/>
      <c r="Q900" s="76"/>
      <c r="R900" s="76"/>
      <c r="S900" s="72"/>
    </row>
    <row r="901" spans="5:19" ht="15.75" customHeight="1" x14ac:dyDescent="0.2">
      <c r="E901" s="76"/>
      <c r="I901" s="77"/>
      <c r="K901" s="76"/>
      <c r="L901" s="76"/>
      <c r="O901" s="76"/>
      <c r="P901" s="76"/>
      <c r="Q901" s="76"/>
      <c r="R901" s="76"/>
      <c r="S901" s="72"/>
    </row>
    <row r="902" spans="5:19" ht="15.75" customHeight="1" x14ac:dyDescent="0.2">
      <c r="E902" s="76"/>
      <c r="I902" s="77"/>
      <c r="K902" s="76"/>
      <c r="L902" s="76"/>
      <c r="O902" s="76"/>
      <c r="P902" s="76"/>
      <c r="Q902" s="76"/>
      <c r="R902" s="76"/>
      <c r="S902" s="72"/>
    </row>
    <row r="903" spans="5:19" ht="15.75" customHeight="1" x14ac:dyDescent="0.2">
      <c r="E903" s="76"/>
      <c r="I903" s="77"/>
      <c r="K903" s="76"/>
      <c r="L903" s="76"/>
      <c r="O903" s="76"/>
      <c r="P903" s="76"/>
      <c r="Q903" s="76"/>
      <c r="R903" s="76"/>
      <c r="S903" s="72"/>
    </row>
    <row r="904" spans="5:19" ht="15.75" customHeight="1" x14ac:dyDescent="0.2">
      <c r="E904" s="76"/>
      <c r="I904" s="77"/>
      <c r="K904" s="76"/>
      <c r="L904" s="76"/>
      <c r="O904" s="76"/>
      <c r="P904" s="76"/>
      <c r="Q904" s="76"/>
      <c r="R904" s="76"/>
      <c r="S904" s="72"/>
    </row>
    <row r="905" spans="5:19" ht="15.75" customHeight="1" x14ac:dyDescent="0.2">
      <c r="E905" s="76"/>
      <c r="I905" s="77"/>
      <c r="K905" s="76"/>
      <c r="L905" s="76"/>
      <c r="O905" s="76"/>
      <c r="P905" s="76"/>
      <c r="Q905" s="76"/>
      <c r="R905" s="76"/>
      <c r="S905" s="72"/>
    </row>
    <row r="906" spans="5:19" ht="15.75" customHeight="1" x14ac:dyDescent="0.2">
      <c r="E906" s="76"/>
      <c r="I906" s="77"/>
      <c r="K906" s="76"/>
      <c r="L906" s="76"/>
      <c r="O906" s="76"/>
      <c r="P906" s="76"/>
      <c r="Q906" s="76"/>
      <c r="R906" s="76"/>
      <c r="S906" s="72"/>
    </row>
    <row r="907" spans="5:19" ht="15.75" customHeight="1" x14ac:dyDescent="0.2">
      <c r="E907" s="76"/>
      <c r="I907" s="77"/>
      <c r="K907" s="76"/>
      <c r="L907" s="76"/>
      <c r="O907" s="76"/>
      <c r="P907" s="76"/>
      <c r="Q907" s="76"/>
      <c r="R907" s="76"/>
      <c r="S907" s="72"/>
    </row>
    <row r="908" spans="5:19" ht="15.75" customHeight="1" x14ac:dyDescent="0.2">
      <c r="E908" s="76"/>
      <c r="I908" s="77"/>
      <c r="K908" s="76"/>
      <c r="L908" s="76"/>
      <c r="O908" s="76"/>
      <c r="P908" s="76"/>
      <c r="Q908" s="76"/>
      <c r="R908" s="76"/>
      <c r="S908" s="72"/>
    </row>
    <row r="909" spans="5:19" ht="15.75" customHeight="1" x14ac:dyDescent="0.2">
      <c r="E909" s="76"/>
      <c r="I909" s="77"/>
      <c r="K909" s="76"/>
      <c r="L909" s="76"/>
      <c r="O909" s="76"/>
      <c r="P909" s="76"/>
      <c r="Q909" s="76"/>
      <c r="R909" s="76"/>
      <c r="S909" s="72"/>
    </row>
    <row r="910" spans="5:19" ht="15.75" customHeight="1" x14ac:dyDescent="0.2">
      <c r="E910" s="76"/>
      <c r="I910" s="77"/>
      <c r="K910" s="76"/>
      <c r="L910" s="76"/>
      <c r="O910" s="76"/>
      <c r="P910" s="76"/>
      <c r="Q910" s="76"/>
      <c r="R910" s="76"/>
      <c r="S910" s="72"/>
    </row>
    <row r="911" spans="5:19" ht="15.75" customHeight="1" x14ac:dyDescent="0.2">
      <c r="E911" s="76"/>
      <c r="I911" s="77"/>
      <c r="K911" s="76"/>
      <c r="L911" s="76"/>
      <c r="O911" s="76"/>
      <c r="P911" s="76"/>
      <c r="Q911" s="76"/>
      <c r="R911" s="76"/>
      <c r="S911" s="72"/>
    </row>
    <row r="912" spans="5:19" ht="15.75" customHeight="1" x14ac:dyDescent="0.2">
      <c r="E912" s="76"/>
      <c r="I912" s="77"/>
      <c r="K912" s="76"/>
      <c r="L912" s="76"/>
      <c r="O912" s="76"/>
      <c r="P912" s="76"/>
      <c r="Q912" s="76"/>
      <c r="R912" s="76"/>
      <c r="S912" s="72"/>
    </row>
    <row r="913" spans="5:19" ht="15.75" customHeight="1" x14ac:dyDescent="0.2">
      <c r="E913" s="76"/>
      <c r="I913" s="77"/>
      <c r="K913" s="76"/>
      <c r="L913" s="76"/>
      <c r="O913" s="76"/>
      <c r="P913" s="76"/>
      <c r="Q913" s="76"/>
      <c r="R913" s="76"/>
      <c r="S913" s="72"/>
    </row>
    <row r="914" spans="5:19" ht="15.75" customHeight="1" x14ac:dyDescent="0.2">
      <c r="E914" s="76"/>
      <c r="I914" s="77"/>
      <c r="K914" s="76"/>
      <c r="L914" s="76"/>
      <c r="O914" s="76"/>
      <c r="P914" s="76"/>
      <c r="Q914" s="76"/>
      <c r="R914" s="76"/>
      <c r="S914" s="72"/>
    </row>
    <row r="915" spans="5:19" ht="15.75" customHeight="1" x14ac:dyDescent="0.2">
      <c r="E915" s="76"/>
      <c r="I915" s="77"/>
      <c r="K915" s="76"/>
      <c r="L915" s="76"/>
      <c r="O915" s="76"/>
      <c r="P915" s="76"/>
      <c r="Q915" s="76"/>
      <c r="R915" s="76"/>
      <c r="S915" s="72"/>
    </row>
    <row r="916" spans="5:19" ht="15.75" customHeight="1" x14ac:dyDescent="0.2">
      <c r="E916" s="76"/>
      <c r="I916" s="77"/>
      <c r="K916" s="76"/>
      <c r="L916" s="76"/>
      <c r="O916" s="76"/>
      <c r="P916" s="76"/>
      <c r="Q916" s="76"/>
      <c r="R916" s="76"/>
      <c r="S916" s="72"/>
    </row>
    <row r="917" spans="5:19" ht="15.75" customHeight="1" x14ac:dyDescent="0.2">
      <c r="E917" s="76"/>
      <c r="I917" s="77"/>
      <c r="K917" s="76"/>
      <c r="L917" s="76"/>
      <c r="O917" s="76"/>
      <c r="P917" s="76"/>
      <c r="Q917" s="76"/>
      <c r="R917" s="76"/>
      <c r="S917" s="72"/>
    </row>
    <row r="918" spans="5:19" ht="15.75" customHeight="1" x14ac:dyDescent="0.2">
      <c r="E918" s="76"/>
      <c r="I918" s="77"/>
      <c r="K918" s="76"/>
      <c r="L918" s="76"/>
      <c r="O918" s="76"/>
      <c r="P918" s="76"/>
      <c r="Q918" s="76"/>
      <c r="R918" s="76"/>
      <c r="S918" s="72"/>
    </row>
    <row r="919" spans="5:19" ht="15.75" customHeight="1" x14ac:dyDescent="0.2">
      <c r="E919" s="76"/>
      <c r="I919" s="77"/>
      <c r="K919" s="76"/>
      <c r="L919" s="76"/>
      <c r="O919" s="76"/>
      <c r="P919" s="76"/>
      <c r="Q919" s="76"/>
      <c r="R919" s="76"/>
      <c r="S919" s="72"/>
    </row>
    <row r="920" spans="5:19" ht="15.75" customHeight="1" x14ac:dyDescent="0.2">
      <c r="E920" s="76"/>
      <c r="I920" s="77"/>
      <c r="K920" s="76"/>
      <c r="L920" s="76"/>
      <c r="O920" s="76"/>
      <c r="P920" s="76"/>
      <c r="Q920" s="76"/>
      <c r="R920" s="76"/>
      <c r="S920" s="72"/>
    </row>
    <row r="921" spans="5:19" ht="15.75" customHeight="1" x14ac:dyDescent="0.2">
      <c r="E921" s="76"/>
      <c r="I921" s="77"/>
      <c r="K921" s="76"/>
      <c r="L921" s="76"/>
      <c r="O921" s="76"/>
      <c r="P921" s="76"/>
      <c r="Q921" s="76"/>
      <c r="R921" s="76"/>
      <c r="S921" s="72"/>
    </row>
    <row r="922" spans="5:19" ht="15.75" customHeight="1" x14ac:dyDescent="0.2">
      <c r="E922" s="76"/>
      <c r="I922" s="77"/>
      <c r="K922" s="76"/>
      <c r="L922" s="76"/>
      <c r="O922" s="76"/>
      <c r="P922" s="76"/>
      <c r="Q922" s="76"/>
      <c r="R922" s="76"/>
      <c r="S922" s="72"/>
    </row>
    <row r="923" spans="5:19" ht="15.75" customHeight="1" x14ac:dyDescent="0.2">
      <c r="E923" s="76"/>
      <c r="I923" s="77"/>
      <c r="K923" s="76"/>
      <c r="L923" s="76"/>
      <c r="O923" s="76"/>
      <c r="P923" s="76"/>
      <c r="Q923" s="76"/>
      <c r="R923" s="76"/>
      <c r="S923" s="72"/>
    </row>
    <row r="924" spans="5:19" ht="15.75" customHeight="1" x14ac:dyDescent="0.2">
      <c r="E924" s="76"/>
      <c r="I924" s="77"/>
      <c r="K924" s="76"/>
      <c r="L924" s="76"/>
      <c r="O924" s="76"/>
      <c r="P924" s="76"/>
      <c r="Q924" s="76"/>
      <c r="R924" s="76"/>
      <c r="S924" s="72"/>
    </row>
    <row r="925" spans="5:19" ht="15.75" customHeight="1" x14ac:dyDescent="0.2">
      <c r="E925" s="76"/>
      <c r="I925" s="77"/>
      <c r="K925" s="76"/>
      <c r="L925" s="76"/>
      <c r="O925" s="76"/>
      <c r="P925" s="76"/>
      <c r="Q925" s="76"/>
      <c r="R925" s="76"/>
      <c r="S925" s="72"/>
    </row>
    <row r="926" spans="5:19" ht="15.75" customHeight="1" x14ac:dyDescent="0.2">
      <c r="E926" s="76"/>
      <c r="I926" s="77"/>
      <c r="K926" s="76"/>
      <c r="L926" s="76"/>
      <c r="O926" s="76"/>
      <c r="P926" s="76"/>
      <c r="Q926" s="76"/>
      <c r="R926" s="76"/>
      <c r="S926" s="72"/>
    </row>
    <row r="927" spans="5:19" ht="15.75" customHeight="1" x14ac:dyDescent="0.2">
      <c r="E927" s="76"/>
      <c r="I927" s="77"/>
      <c r="K927" s="76"/>
      <c r="L927" s="76"/>
      <c r="O927" s="76"/>
      <c r="P927" s="76"/>
      <c r="Q927" s="76"/>
      <c r="R927" s="76"/>
      <c r="S927" s="72"/>
    </row>
    <row r="928" spans="5:19" ht="15.75" customHeight="1" x14ac:dyDescent="0.2">
      <c r="E928" s="76"/>
      <c r="I928" s="77"/>
      <c r="K928" s="76"/>
      <c r="L928" s="76"/>
      <c r="O928" s="76"/>
      <c r="P928" s="76"/>
      <c r="Q928" s="76"/>
      <c r="R928" s="76"/>
      <c r="S928" s="72"/>
    </row>
    <row r="929" spans="5:19" ht="15.75" customHeight="1" x14ac:dyDescent="0.2">
      <c r="E929" s="76"/>
      <c r="I929" s="77"/>
      <c r="K929" s="76"/>
      <c r="L929" s="76"/>
      <c r="O929" s="76"/>
      <c r="P929" s="76"/>
      <c r="Q929" s="76"/>
      <c r="R929" s="76"/>
      <c r="S929" s="72"/>
    </row>
    <row r="930" spans="5:19" ht="15.75" customHeight="1" x14ac:dyDescent="0.2">
      <c r="E930" s="76"/>
      <c r="I930" s="77"/>
      <c r="K930" s="76"/>
      <c r="L930" s="76"/>
      <c r="O930" s="76"/>
      <c r="P930" s="76"/>
      <c r="Q930" s="76"/>
      <c r="R930" s="76"/>
      <c r="S930" s="72"/>
    </row>
    <row r="931" spans="5:19" ht="15.75" customHeight="1" x14ac:dyDescent="0.2">
      <c r="E931" s="76"/>
      <c r="I931" s="77"/>
      <c r="K931" s="76"/>
      <c r="L931" s="76"/>
      <c r="O931" s="76"/>
      <c r="P931" s="76"/>
      <c r="Q931" s="76"/>
      <c r="R931" s="76"/>
      <c r="S931" s="72"/>
    </row>
    <row r="932" spans="5:19" ht="15.75" customHeight="1" x14ac:dyDescent="0.2">
      <c r="E932" s="76"/>
      <c r="I932" s="77"/>
      <c r="K932" s="76"/>
      <c r="L932" s="76"/>
      <c r="O932" s="76"/>
      <c r="P932" s="76"/>
      <c r="Q932" s="76"/>
      <c r="R932" s="76"/>
      <c r="S932" s="72"/>
    </row>
    <row r="933" spans="5:19" ht="15.75" customHeight="1" x14ac:dyDescent="0.2">
      <c r="E933" s="76"/>
      <c r="I933" s="77"/>
      <c r="K933" s="76"/>
      <c r="L933" s="76"/>
      <c r="O933" s="76"/>
      <c r="P933" s="76"/>
      <c r="Q933" s="76"/>
      <c r="R933" s="76"/>
      <c r="S933" s="72"/>
    </row>
    <row r="934" spans="5:19" ht="15.75" customHeight="1" x14ac:dyDescent="0.2">
      <c r="E934" s="76"/>
      <c r="I934" s="77"/>
      <c r="K934" s="76"/>
      <c r="L934" s="76"/>
      <c r="O934" s="76"/>
      <c r="P934" s="76"/>
      <c r="Q934" s="76"/>
      <c r="R934" s="76"/>
      <c r="S934" s="72"/>
    </row>
    <row r="935" spans="5:19" ht="15.75" customHeight="1" x14ac:dyDescent="0.2">
      <c r="E935" s="76"/>
      <c r="I935" s="77"/>
      <c r="K935" s="76"/>
      <c r="L935" s="76"/>
      <c r="O935" s="76"/>
      <c r="P935" s="76"/>
      <c r="Q935" s="76"/>
      <c r="R935" s="76"/>
      <c r="S935" s="72"/>
    </row>
    <row r="936" spans="5:19" ht="15.75" customHeight="1" x14ac:dyDescent="0.2">
      <c r="E936" s="76"/>
      <c r="I936" s="77"/>
      <c r="K936" s="76"/>
      <c r="L936" s="76"/>
      <c r="O936" s="76"/>
      <c r="P936" s="76"/>
      <c r="Q936" s="76"/>
      <c r="R936" s="76"/>
      <c r="S936" s="72"/>
    </row>
    <row r="937" spans="5:19" ht="15.75" customHeight="1" x14ac:dyDescent="0.2">
      <c r="E937" s="76"/>
      <c r="I937" s="77"/>
      <c r="K937" s="76"/>
      <c r="L937" s="76"/>
      <c r="O937" s="76"/>
      <c r="P937" s="76"/>
      <c r="Q937" s="76"/>
      <c r="R937" s="76"/>
      <c r="S937" s="72"/>
    </row>
    <row r="938" spans="5:19" ht="15.75" customHeight="1" x14ac:dyDescent="0.2">
      <c r="E938" s="76"/>
      <c r="I938" s="77"/>
      <c r="K938" s="76"/>
      <c r="L938" s="76"/>
      <c r="O938" s="76"/>
      <c r="P938" s="76"/>
      <c r="Q938" s="76"/>
      <c r="R938" s="76"/>
      <c r="S938" s="72"/>
    </row>
    <row r="939" spans="5:19" ht="15.75" customHeight="1" x14ac:dyDescent="0.2">
      <c r="E939" s="76"/>
      <c r="I939" s="77"/>
      <c r="K939" s="76"/>
      <c r="L939" s="76"/>
      <c r="O939" s="76"/>
      <c r="P939" s="76"/>
      <c r="Q939" s="76"/>
      <c r="R939" s="76"/>
      <c r="S939" s="72"/>
    </row>
    <row r="940" spans="5:19" ht="15.75" customHeight="1" x14ac:dyDescent="0.2">
      <c r="E940" s="76"/>
      <c r="I940" s="77"/>
      <c r="K940" s="76"/>
      <c r="L940" s="76"/>
      <c r="O940" s="76"/>
      <c r="P940" s="76"/>
      <c r="Q940" s="76"/>
      <c r="R940" s="76"/>
      <c r="S940" s="72"/>
    </row>
    <row r="941" spans="5:19" ht="15.75" customHeight="1" x14ac:dyDescent="0.2">
      <c r="E941" s="76"/>
      <c r="I941" s="77"/>
      <c r="K941" s="76"/>
      <c r="L941" s="76"/>
      <c r="O941" s="76"/>
      <c r="P941" s="76"/>
      <c r="Q941" s="76"/>
      <c r="R941" s="76"/>
      <c r="S941" s="72"/>
    </row>
    <row r="942" spans="5:19" ht="15.75" customHeight="1" x14ac:dyDescent="0.2">
      <c r="E942" s="76"/>
      <c r="I942" s="77"/>
      <c r="K942" s="76"/>
      <c r="L942" s="76"/>
      <c r="O942" s="76"/>
      <c r="P942" s="76"/>
      <c r="Q942" s="76"/>
      <c r="R942" s="76"/>
      <c r="S942" s="72"/>
    </row>
    <row r="943" spans="5:19" ht="15.75" customHeight="1" x14ac:dyDescent="0.2">
      <c r="E943" s="76"/>
      <c r="I943" s="77"/>
      <c r="K943" s="76"/>
      <c r="L943" s="76"/>
      <c r="O943" s="76"/>
      <c r="P943" s="76"/>
      <c r="Q943" s="76"/>
      <c r="R943" s="76"/>
      <c r="S943" s="72"/>
    </row>
    <row r="944" spans="5:19" ht="15.75" customHeight="1" x14ac:dyDescent="0.2">
      <c r="E944" s="76"/>
      <c r="I944" s="77"/>
      <c r="K944" s="76"/>
      <c r="L944" s="76"/>
      <c r="O944" s="76"/>
      <c r="P944" s="76"/>
      <c r="Q944" s="76"/>
      <c r="R944" s="76"/>
      <c r="S944" s="72"/>
    </row>
    <row r="945" spans="5:19" ht="15.75" customHeight="1" x14ac:dyDescent="0.2">
      <c r="E945" s="76"/>
      <c r="I945" s="77"/>
      <c r="K945" s="76"/>
      <c r="L945" s="76"/>
      <c r="O945" s="76"/>
      <c r="P945" s="76"/>
      <c r="Q945" s="76"/>
      <c r="R945" s="76"/>
      <c r="S945" s="72"/>
    </row>
    <row r="946" spans="5:19" ht="15.75" customHeight="1" x14ac:dyDescent="0.2">
      <c r="E946" s="76"/>
      <c r="I946" s="77"/>
      <c r="K946" s="76"/>
      <c r="L946" s="76"/>
      <c r="O946" s="76"/>
      <c r="P946" s="76"/>
      <c r="Q946" s="76"/>
      <c r="R946" s="76"/>
      <c r="S946" s="72"/>
    </row>
    <row r="947" spans="5:19" ht="15.75" customHeight="1" x14ac:dyDescent="0.2">
      <c r="E947" s="76"/>
      <c r="I947" s="77"/>
      <c r="K947" s="76"/>
      <c r="L947" s="76"/>
      <c r="O947" s="76"/>
      <c r="P947" s="76"/>
      <c r="Q947" s="76"/>
      <c r="R947" s="76"/>
      <c r="S947" s="72"/>
    </row>
    <row r="948" spans="5:19" ht="15.75" customHeight="1" x14ac:dyDescent="0.2">
      <c r="E948" s="76"/>
      <c r="I948" s="77"/>
      <c r="K948" s="76"/>
      <c r="L948" s="76"/>
      <c r="O948" s="76"/>
      <c r="P948" s="76"/>
      <c r="Q948" s="76"/>
      <c r="R948" s="76"/>
      <c r="S948" s="72"/>
    </row>
    <row r="949" spans="5:19" ht="15.75" customHeight="1" x14ac:dyDescent="0.2">
      <c r="E949" s="76"/>
      <c r="I949" s="77"/>
      <c r="K949" s="76"/>
      <c r="L949" s="76"/>
      <c r="O949" s="76"/>
      <c r="P949" s="76"/>
      <c r="Q949" s="76"/>
      <c r="R949" s="76"/>
      <c r="S949" s="72"/>
    </row>
    <row r="950" spans="5:19" ht="15.75" customHeight="1" x14ac:dyDescent="0.2">
      <c r="E950" s="76"/>
      <c r="I950" s="77"/>
      <c r="K950" s="76"/>
      <c r="L950" s="76"/>
      <c r="O950" s="76"/>
      <c r="P950" s="76"/>
      <c r="Q950" s="76"/>
      <c r="R950" s="76"/>
      <c r="S950" s="72"/>
    </row>
    <row r="951" spans="5:19" ht="15.75" customHeight="1" x14ac:dyDescent="0.2">
      <c r="E951" s="76"/>
      <c r="I951" s="77"/>
      <c r="K951" s="76"/>
      <c r="L951" s="76"/>
      <c r="O951" s="76"/>
      <c r="P951" s="76"/>
      <c r="Q951" s="76"/>
      <c r="R951" s="76"/>
      <c r="S951" s="72"/>
    </row>
    <row r="952" spans="5:19" ht="15.75" customHeight="1" x14ac:dyDescent="0.2">
      <c r="E952" s="76"/>
      <c r="I952" s="77"/>
      <c r="K952" s="76"/>
      <c r="L952" s="76"/>
      <c r="O952" s="76"/>
      <c r="P952" s="76"/>
      <c r="Q952" s="76"/>
      <c r="R952" s="76"/>
      <c r="S952" s="72"/>
    </row>
    <row r="953" spans="5:19" ht="15.75" customHeight="1" x14ac:dyDescent="0.2">
      <c r="E953" s="76"/>
      <c r="I953" s="77"/>
      <c r="K953" s="76"/>
      <c r="L953" s="76"/>
      <c r="O953" s="76"/>
      <c r="P953" s="76"/>
      <c r="Q953" s="76"/>
      <c r="R953" s="76"/>
      <c r="S953" s="72"/>
    </row>
    <row r="954" spans="5:19" ht="15.75" customHeight="1" x14ac:dyDescent="0.2">
      <c r="E954" s="76"/>
      <c r="I954" s="77"/>
      <c r="K954" s="76"/>
      <c r="L954" s="76"/>
      <c r="O954" s="76"/>
      <c r="P954" s="76"/>
      <c r="Q954" s="76"/>
      <c r="R954" s="76"/>
      <c r="S954" s="72"/>
    </row>
    <row r="955" spans="5:19" ht="15.75" customHeight="1" x14ac:dyDescent="0.2">
      <c r="E955" s="76"/>
      <c r="I955" s="77"/>
      <c r="K955" s="76"/>
      <c r="L955" s="76"/>
      <c r="O955" s="76"/>
      <c r="P955" s="76"/>
      <c r="Q955" s="76"/>
      <c r="R955" s="76"/>
      <c r="S955" s="72"/>
    </row>
    <row r="956" spans="5:19" ht="15.75" customHeight="1" x14ac:dyDescent="0.2">
      <c r="E956" s="76"/>
      <c r="I956" s="77"/>
      <c r="K956" s="76"/>
      <c r="L956" s="76"/>
      <c r="O956" s="76"/>
      <c r="P956" s="76"/>
      <c r="Q956" s="76"/>
      <c r="R956" s="76"/>
      <c r="S956" s="72"/>
    </row>
    <row r="957" spans="5:19" ht="15.75" customHeight="1" x14ac:dyDescent="0.2">
      <c r="E957" s="76"/>
      <c r="I957" s="77"/>
      <c r="K957" s="76"/>
      <c r="L957" s="76"/>
      <c r="O957" s="76"/>
      <c r="P957" s="76"/>
      <c r="Q957" s="76"/>
      <c r="R957" s="76"/>
      <c r="S957" s="72"/>
    </row>
    <row r="958" spans="5:19" ht="15.75" customHeight="1" x14ac:dyDescent="0.2">
      <c r="E958" s="76"/>
      <c r="I958" s="77"/>
      <c r="K958" s="76"/>
      <c r="L958" s="76"/>
      <c r="O958" s="76"/>
      <c r="P958" s="76"/>
      <c r="Q958" s="76"/>
      <c r="R958" s="76"/>
      <c r="S958" s="72"/>
    </row>
    <row r="959" spans="5:19" ht="15.75" customHeight="1" x14ac:dyDescent="0.2">
      <c r="E959" s="76"/>
      <c r="I959" s="77"/>
      <c r="K959" s="76"/>
      <c r="L959" s="76"/>
      <c r="O959" s="76"/>
      <c r="P959" s="76"/>
      <c r="Q959" s="76"/>
      <c r="R959" s="76"/>
      <c r="S959" s="72"/>
    </row>
    <row r="960" spans="5:19" ht="15.75" customHeight="1" x14ac:dyDescent="0.2">
      <c r="E960" s="76"/>
      <c r="I960" s="77"/>
      <c r="K960" s="76"/>
      <c r="L960" s="76"/>
      <c r="O960" s="76"/>
      <c r="P960" s="76"/>
      <c r="Q960" s="76"/>
      <c r="R960" s="76"/>
      <c r="S960" s="72"/>
    </row>
    <row r="961" spans="5:19" ht="15.75" customHeight="1" x14ac:dyDescent="0.2">
      <c r="E961" s="76"/>
      <c r="I961" s="77"/>
      <c r="K961" s="76"/>
      <c r="L961" s="76"/>
      <c r="O961" s="76"/>
      <c r="P961" s="76"/>
      <c r="Q961" s="76"/>
      <c r="R961" s="76"/>
      <c r="S961" s="72"/>
    </row>
    <row r="962" spans="5:19" ht="15.75" customHeight="1" x14ac:dyDescent="0.2">
      <c r="E962" s="76"/>
      <c r="I962" s="77"/>
      <c r="K962" s="76"/>
      <c r="L962" s="76"/>
      <c r="O962" s="76"/>
      <c r="P962" s="76"/>
      <c r="Q962" s="76"/>
      <c r="R962" s="76"/>
      <c r="S962" s="72"/>
    </row>
    <row r="963" spans="5:19" ht="15.75" customHeight="1" x14ac:dyDescent="0.2">
      <c r="E963" s="76"/>
      <c r="I963" s="77"/>
      <c r="K963" s="76"/>
      <c r="L963" s="76"/>
      <c r="O963" s="76"/>
      <c r="P963" s="76"/>
      <c r="Q963" s="76"/>
      <c r="R963" s="76"/>
      <c r="S963" s="72"/>
    </row>
    <row r="964" spans="5:19" ht="15.75" customHeight="1" x14ac:dyDescent="0.2">
      <c r="E964" s="76"/>
      <c r="I964" s="77"/>
      <c r="K964" s="76"/>
      <c r="L964" s="76"/>
      <c r="O964" s="76"/>
      <c r="P964" s="76"/>
      <c r="Q964" s="76"/>
      <c r="R964" s="76"/>
      <c r="S964" s="72"/>
    </row>
    <row r="965" spans="5:19" ht="15.75" customHeight="1" x14ac:dyDescent="0.2">
      <c r="E965" s="76"/>
      <c r="I965" s="77"/>
      <c r="K965" s="76"/>
      <c r="L965" s="76"/>
      <c r="O965" s="76"/>
      <c r="P965" s="76"/>
      <c r="Q965" s="76"/>
      <c r="R965" s="76"/>
      <c r="S965" s="72"/>
    </row>
    <row r="966" spans="5:19" ht="15.75" customHeight="1" x14ac:dyDescent="0.2">
      <c r="E966" s="76"/>
      <c r="I966" s="77"/>
      <c r="K966" s="76"/>
      <c r="L966" s="76"/>
      <c r="O966" s="76"/>
      <c r="P966" s="76"/>
      <c r="Q966" s="76"/>
      <c r="R966" s="76"/>
      <c r="S966" s="72"/>
    </row>
    <row r="967" spans="5:19" ht="15.75" customHeight="1" x14ac:dyDescent="0.2">
      <c r="E967" s="76"/>
      <c r="I967" s="77"/>
      <c r="K967" s="76"/>
      <c r="L967" s="76"/>
      <c r="O967" s="76"/>
      <c r="P967" s="76"/>
      <c r="Q967" s="76"/>
      <c r="R967" s="76"/>
      <c r="S967" s="72"/>
    </row>
    <row r="968" spans="5:19" ht="15.75" customHeight="1" x14ac:dyDescent="0.2">
      <c r="E968" s="76"/>
      <c r="I968" s="77"/>
      <c r="K968" s="76"/>
      <c r="L968" s="76"/>
      <c r="O968" s="76"/>
      <c r="P968" s="76"/>
      <c r="Q968" s="76"/>
      <c r="R968" s="76"/>
      <c r="S968" s="72"/>
    </row>
    <row r="969" spans="5:19" ht="15.75" customHeight="1" x14ac:dyDescent="0.2">
      <c r="E969" s="76"/>
      <c r="I969" s="77"/>
      <c r="K969" s="76"/>
      <c r="L969" s="76"/>
      <c r="O969" s="76"/>
      <c r="P969" s="76"/>
      <c r="Q969" s="76"/>
      <c r="R969" s="76"/>
      <c r="S969" s="72"/>
    </row>
    <row r="970" spans="5:19" ht="15.75" customHeight="1" x14ac:dyDescent="0.2">
      <c r="E970" s="76"/>
      <c r="I970" s="77"/>
      <c r="K970" s="76"/>
      <c r="L970" s="76"/>
      <c r="O970" s="76"/>
      <c r="P970" s="76"/>
      <c r="Q970" s="76"/>
      <c r="R970" s="76"/>
      <c r="S970" s="72"/>
    </row>
    <row r="971" spans="5:19" ht="15.75" customHeight="1" x14ac:dyDescent="0.2">
      <c r="E971" s="76"/>
      <c r="I971" s="77"/>
      <c r="K971" s="76"/>
      <c r="L971" s="76"/>
      <c r="O971" s="76"/>
      <c r="P971" s="76"/>
      <c r="Q971" s="76"/>
      <c r="R971" s="76"/>
      <c r="S971" s="72"/>
    </row>
    <row r="972" spans="5:19" ht="15.75" customHeight="1" x14ac:dyDescent="0.2">
      <c r="E972" s="76"/>
      <c r="I972" s="77"/>
      <c r="K972" s="76"/>
      <c r="L972" s="76"/>
      <c r="O972" s="76"/>
      <c r="P972" s="76"/>
      <c r="Q972" s="76"/>
      <c r="R972" s="76"/>
      <c r="S972" s="72"/>
    </row>
    <row r="973" spans="5:19" ht="15.75" customHeight="1" x14ac:dyDescent="0.2">
      <c r="E973" s="76"/>
      <c r="I973" s="77"/>
      <c r="K973" s="76"/>
      <c r="L973" s="76"/>
      <c r="O973" s="76"/>
      <c r="P973" s="76"/>
      <c r="Q973" s="76"/>
      <c r="R973" s="76"/>
      <c r="S973" s="72"/>
    </row>
    <row r="974" spans="5:19" ht="15.75" customHeight="1" x14ac:dyDescent="0.2">
      <c r="E974" s="76"/>
      <c r="I974" s="77"/>
      <c r="K974" s="76"/>
      <c r="L974" s="76"/>
      <c r="O974" s="76"/>
      <c r="P974" s="76"/>
      <c r="Q974" s="76"/>
      <c r="R974" s="76"/>
      <c r="S974" s="72"/>
    </row>
    <row r="975" spans="5:19" ht="15.75" customHeight="1" x14ac:dyDescent="0.2">
      <c r="E975" s="76"/>
      <c r="I975" s="77"/>
      <c r="K975" s="76"/>
      <c r="L975" s="76"/>
      <c r="O975" s="76"/>
      <c r="P975" s="76"/>
      <c r="Q975" s="76"/>
      <c r="R975" s="76"/>
      <c r="S975" s="72"/>
    </row>
    <row r="976" spans="5:19" ht="15.75" customHeight="1" x14ac:dyDescent="0.2">
      <c r="E976" s="76"/>
      <c r="I976" s="77"/>
      <c r="K976" s="76"/>
      <c r="L976" s="76"/>
      <c r="O976" s="76"/>
      <c r="P976" s="76"/>
      <c r="Q976" s="76"/>
      <c r="R976" s="76"/>
      <c r="S976" s="72"/>
    </row>
    <row r="977" spans="5:19" ht="15.75" customHeight="1" x14ac:dyDescent="0.2">
      <c r="E977" s="76"/>
      <c r="I977" s="77"/>
      <c r="K977" s="76"/>
      <c r="L977" s="76"/>
      <c r="O977" s="76"/>
      <c r="P977" s="76"/>
      <c r="Q977" s="76"/>
      <c r="R977" s="76"/>
      <c r="S977" s="72"/>
    </row>
    <row r="978" spans="5:19" ht="15.75" customHeight="1" x14ac:dyDescent="0.2">
      <c r="E978" s="76"/>
      <c r="I978" s="77"/>
      <c r="K978" s="76"/>
      <c r="L978" s="76"/>
      <c r="O978" s="76"/>
      <c r="P978" s="76"/>
      <c r="Q978" s="76"/>
      <c r="R978" s="76"/>
      <c r="S978" s="72"/>
    </row>
    <row r="979" spans="5:19" ht="15.75" customHeight="1" x14ac:dyDescent="0.2">
      <c r="E979" s="76"/>
      <c r="I979" s="77"/>
      <c r="K979" s="76"/>
      <c r="L979" s="76"/>
      <c r="O979" s="76"/>
      <c r="P979" s="76"/>
      <c r="Q979" s="76"/>
      <c r="R979" s="76"/>
      <c r="S979" s="72"/>
    </row>
    <row r="980" spans="5:19" ht="15.75" customHeight="1" x14ac:dyDescent="0.2">
      <c r="E980" s="76"/>
      <c r="I980" s="77"/>
      <c r="K980" s="76"/>
      <c r="L980" s="76"/>
      <c r="O980" s="76"/>
      <c r="P980" s="76"/>
      <c r="Q980" s="76"/>
      <c r="R980" s="76"/>
      <c r="S980" s="72"/>
    </row>
    <row r="981" spans="5:19" ht="15.75" customHeight="1" x14ac:dyDescent="0.2">
      <c r="E981" s="76"/>
      <c r="I981" s="77"/>
      <c r="K981" s="76"/>
      <c r="L981" s="76"/>
      <c r="O981" s="76"/>
      <c r="P981" s="76"/>
      <c r="Q981" s="76"/>
      <c r="R981" s="76"/>
      <c r="S981" s="72"/>
    </row>
    <row r="982" spans="5:19" ht="15.75" customHeight="1" x14ac:dyDescent="0.2">
      <c r="E982" s="76"/>
      <c r="I982" s="77"/>
      <c r="K982" s="76"/>
      <c r="L982" s="76"/>
      <c r="O982" s="76"/>
      <c r="P982" s="76"/>
      <c r="Q982" s="76"/>
      <c r="R982" s="76"/>
      <c r="S982" s="72"/>
    </row>
    <row r="983" spans="5:19" ht="15.75" customHeight="1" x14ac:dyDescent="0.2">
      <c r="E983" s="76"/>
      <c r="I983" s="77"/>
      <c r="K983" s="76"/>
      <c r="L983" s="76"/>
      <c r="O983" s="76"/>
      <c r="P983" s="76"/>
      <c r="Q983" s="76"/>
      <c r="R983" s="76"/>
      <c r="S983" s="72"/>
    </row>
    <row r="984" spans="5:19" ht="15.75" customHeight="1" x14ac:dyDescent="0.2">
      <c r="E984" s="76"/>
      <c r="I984" s="77"/>
      <c r="K984" s="76"/>
      <c r="L984" s="76"/>
      <c r="O984" s="76"/>
      <c r="P984" s="76"/>
      <c r="Q984" s="76"/>
      <c r="R984" s="76"/>
      <c r="S984" s="72"/>
    </row>
    <row r="985" spans="5:19" ht="15.75" customHeight="1" x14ac:dyDescent="0.2">
      <c r="E985" s="76"/>
      <c r="I985" s="77"/>
      <c r="K985" s="76"/>
      <c r="L985" s="76"/>
      <c r="O985" s="76"/>
      <c r="P985" s="76"/>
      <c r="Q985" s="76"/>
      <c r="R985" s="76"/>
      <c r="S985" s="72"/>
    </row>
    <row r="986" spans="5:19" ht="15.75" customHeight="1" x14ac:dyDescent="0.2">
      <c r="E986" s="76"/>
      <c r="I986" s="77"/>
      <c r="K986" s="76"/>
      <c r="L986" s="76"/>
      <c r="O986" s="76"/>
      <c r="P986" s="76"/>
      <c r="Q986" s="76"/>
      <c r="R986" s="76"/>
      <c r="S986" s="72"/>
    </row>
    <row r="987" spans="5:19" ht="15.75" customHeight="1" x14ac:dyDescent="0.2">
      <c r="E987" s="76"/>
      <c r="I987" s="77"/>
      <c r="K987" s="76"/>
      <c r="L987" s="76"/>
      <c r="O987" s="76"/>
      <c r="P987" s="76"/>
      <c r="Q987" s="76"/>
      <c r="R987" s="76"/>
      <c r="S987" s="72"/>
    </row>
    <row r="988" spans="5:19" ht="15.75" customHeight="1" x14ac:dyDescent="0.2">
      <c r="E988" s="76"/>
      <c r="I988" s="77"/>
      <c r="K988" s="76"/>
      <c r="L988" s="76"/>
      <c r="O988" s="76"/>
      <c r="P988" s="76"/>
      <c r="Q988" s="76"/>
      <c r="R988" s="76"/>
      <c r="S988" s="72"/>
    </row>
    <row r="989" spans="5:19" ht="15.75" customHeight="1" x14ac:dyDescent="0.2">
      <c r="E989" s="76"/>
      <c r="I989" s="77"/>
      <c r="K989" s="76"/>
      <c r="L989" s="76"/>
      <c r="O989" s="76"/>
      <c r="P989" s="76"/>
      <c r="Q989" s="76"/>
      <c r="R989" s="76"/>
      <c r="S989" s="72"/>
    </row>
    <row r="990" spans="5:19" ht="15.75" customHeight="1" x14ac:dyDescent="0.2">
      <c r="E990" s="76"/>
      <c r="I990" s="77"/>
      <c r="K990" s="76"/>
      <c r="L990" s="76"/>
      <c r="O990" s="76"/>
      <c r="P990" s="76"/>
      <c r="Q990" s="76"/>
      <c r="R990" s="76"/>
      <c r="S990" s="72"/>
    </row>
    <row r="991" spans="5:19" ht="15.75" customHeight="1" x14ac:dyDescent="0.2">
      <c r="E991" s="76"/>
      <c r="I991" s="77"/>
      <c r="K991" s="76"/>
      <c r="L991" s="76"/>
      <c r="O991" s="76"/>
      <c r="P991" s="76"/>
      <c r="Q991" s="76"/>
      <c r="R991" s="76"/>
      <c r="S991" s="72"/>
    </row>
    <row r="992" spans="5:19" ht="15.75" customHeight="1" x14ac:dyDescent="0.2">
      <c r="E992" s="76"/>
      <c r="I992" s="77"/>
      <c r="K992" s="76"/>
      <c r="L992" s="76"/>
      <c r="O992" s="76"/>
      <c r="P992" s="76"/>
      <c r="Q992" s="76"/>
      <c r="R992" s="76"/>
      <c r="S992" s="72"/>
    </row>
    <row r="993" spans="5:19" ht="15.75" customHeight="1" x14ac:dyDescent="0.2">
      <c r="E993" s="76"/>
      <c r="I993" s="77"/>
      <c r="K993" s="76"/>
      <c r="L993" s="76"/>
      <c r="O993" s="76"/>
      <c r="P993" s="76"/>
      <c r="Q993" s="76"/>
      <c r="R993" s="76"/>
      <c r="S993" s="72"/>
    </row>
    <row r="994" spans="5:19" ht="15.75" customHeight="1" x14ac:dyDescent="0.2">
      <c r="E994" s="76"/>
      <c r="I994" s="77"/>
      <c r="K994" s="76"/>
      <c r="L994" s="76"/>
      <c r="O994" s="76"/>
      <c r="P994" s="76"/>
      <c r="Q994" s="76"/>
      <c r="R994" s="76"/>
      <c r="S994" s="72"/>
    </row>
    <row r="995" spans="5:19" ht="15.75" customHeight="1" x14ac:dyDescent="0.2">
      <c r="E995" s="76"/>
      <c r="I995" s="77"/>
      <c r="K995" s="76"/>
      <c r="L995" s="76"/>
      <c r="O995" s="76"/>
      <c r="P995" s="76"/>
      <c r="Q995" s="76"/>
      <c r="R995" s="76"/>
      <c r="S995" s="72"/>
    </row>
    <row r="996" spans="5:19" ht="15.75" customHeight="1" x14ac:dyDescent="0.2">
      <c r="E996" s="76"/>
      <c r="I996" s="77"/>
      <c r="K996" s="76"/>
      <c r="L996" s="76"/>
      <c r="O996" s="76"/>
      <c r="P996" s="76"/>
      <c r="Q996" s="76"/>
      <c r="R996" s="76"/>
      <c r="S996" s="72"/>
    </row>
    <row r="997" spans="5:19" ht="15.75" customHeight="1" x14ac:dyDescent="0.2">
      <c r="E997" s="76"/>
      <c r="I997" s="77"/>
      <c r="K997" s="76"/>
      <c r="L997" s="76"/>
      <c r="O997" s="76"/>
      <c r="P997" s="76"/>
      <c r="Q997" s="76"/>
      <c r="R997" s="76"/>
      <c r="S997" s="72"/>
    </row>
    <row r="998" spans="5:19" ht="15.75" customHeight="1" x14ac:dyDescent="0.2">
      <c r="E998" s="76"/>
      <c r="I998" s="77"/>
      <c r="K998" s="76"/>
      <c r="L998" s="76"/>
      <c r="O998" s="76"/>
      <c r="P998" s="76"/>
      <c r="Q998" s="76"/>
      <c r="R998" s="76"/>
      <c r="S998" s="72"/>
    </row>
    <row r="999" spans="5:19" ht="15.75" customHeight="1" x14ac:dyDescent="0.2">
      <c r="E999" s="76"/>
      <c r="I999" s="77"/>
      <c r="K999" s="76"/>
      <c r="L999" s="76"/>
      <c r="O999" s="76"/>
      <c r="P999" s="76"/>
      <c r="Q999" s="76"/>
      <c r="R999" s="76"/>
      <c r="S999" s="72"/>
    </row>
    <row r="1000" spans="5:19" ht="15.75" customHeight="1" x14ac:dyDescent="0.2">
      <c r="E1000" s="76"/>
      <c r="I1000" s="77"/>
      <c r="K1000" s="76"/>
      <c r="L1000" s="76"/>
      <c r="O1000" s="76"/>
      <c r="P1000" s="76"/>
      <c r="Q1000" s="76"/>
      <c r="R1000" s="76"/>
      <c r="S1000" s="72"/>
    </row>
  </sheetData>
  <pageMargins left="0.7" right="0.7" top="0.78740157499999996" bottom="0.78740157499999996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1000"/>
  <sheetViews>
    <sheetView workbookViewId="0">
      <selection activeCell="D22" sqref="D22:I22"/>
    </sheetView>
  </sheetViews>
  <sheetFormatPr defaultColWidth="12.625" defaultRowHeight="15" customHeight="1" x14ac:dyDescent="0.2"/>
  <cols>
    <col min="1" max="1" width="3.875" customWidth="1"/>
    <col min="2" max="2" width="4.375" customWidth="1"/>
    <col min="3" max="3" width="3.875" customWidth="1"/>
    <col min="4" max="4" width="16.75" customWidth="1"/>
    <col min="5" max="5" width="3.75" customWidth="1"/>
    <col min="6" max="6" width="17.125" customWidth="1"/>
    <col min="7" max="7" width="5.125" customWidth="1"/>
    <col min="8" max="8" width="2.25" customWidth="1"/>
    <col min="9" max="9" width="5.125" customWidth="1"/>
    <col min="10" max="10" width="3.625" customWidth="1"/>
    <col min="11" max="11" width="4.375" customWidth="1"/>
    <col min="12" max="12" width="4.875" customWidth="1"/>
    <col min="13" max="13" width="5.625" customWidth="1"/>
    <col min="14" max="14" width="3.75" hidden="1" customWidth="1"/>
    <col min="15" max="54" width="3.25" hidden="1" customWidth="1"/>
    <col min="55" max="55" width="3.5" hidden="1" customWidth="1"/>
    <col min="56" max="56" width="9.875" hidden="1" customWidth="1"/>
    <col min="57" max="58" width="3.25" hidden="1" customWidth="1"/>
    <col min="59" max="59" width="12.625" hidden="1" customWidth="1"/>
    <col min="60" max="60" width="42.875" style="144" customWidth="1"/>
    <col min="61" max="61" width="1.25" style="144" customWidth="1"/>
    <col min="62" max="62" width="42.875" style="144" customWidth="1"/>
    <col min="63" max="63" width="42.875" style="75" customWidth="1"/>
  </cols>
  <sheetData>
    <row r="1" spans="1:63" ht="99.75" customHeight="1" x14ac:dyDescent="0.25">
      <c r="A1" s="1" t="s">
        <v>0</v>
      </c>
      <c r="B1" s="1" t="s">
        <v>1</v>
      </c>
      <c r="C1" s="2"/>
      <c r="D1" s="3" t="s">
        <v>2</v>
      </c>
      <c r="E1" s="4"/>
      <c r="F1" s="3" t="s">
        <v>3</v>
      </c>
      <c r="G1" s="2"/>
      <c r="H1" s="2"/>
      <c r="I1" s="5"/>
      <c r="J1" s="2"/>
      <c r="K1" s="1" t="s">
        <v>4</v>
      </c>
      <c r="L1" s="1" t="s">
        <v>5</v>
      </c>
      <c r="M1" s="1" t="s">
        <v>6</v>
      </c>
      <c r="N1" s="2"/>
      <c r="O1" s="6">
        <v>1</v>
      </c>
      <c r="P1" s="7" t="str">
        <f>VLOOKUP(O1,'Databáze B'!$A$3:$B$10,2,FALSE)</f>
        <v>Dream Team</v>
      </c>
      <c r="Q1" s="6"/>
      <c r="R1" s="6"/>
      <c r="S1" s="6"/>
      <c r="T1" s="6">
        <v>2</v>
      </c>
      <c r="U1" s="7" t="str">
        <f>VLOOKUP(T1,'Databáze B'!$A$3:$B$10,2,FALSE)</f>
        <v>Borovná</v>
      </c>
      <c r="V1" s="8"/>
      <c r="W1" s="8"/>
      <c r="X1" s="8"/>
      <c r="Y1" s="6">
        <v>3</v>
      </c>
      <c r="Z1" s="7" t="str">
        <f>VLOOKUP(Y1,'Databáze B'!$A$3:$B$10,2,FALSE)</f>
        <v>HC Vlci</v>
      </c>
      <c r="AA1" s="8"/>
      <c r="AB1" s="8"/>
      <c r="AC1" s="8"/>
      <c r="AD1" s="6">
        <v>4</v>
      </c>
      <c r="AE1" s="7" t="str">
        <f>VLOOKUP(AD1,'Databáze B'!$A$3:$B$10,2,FALSE)</f>
        <v>Hříšice</v>
      </c>
      <c r="AF1" s="8"/>
      <c r="AG1" s="8"/>
      <c r="AH1" s="8"/>
      <c r="AI1" s="6">
        <v>5</v>
      </c>
      <c r="AJ1" s="7" t="str">
        <f>VLOOKUP(AI1,'Databáze B'!$A$3:$B$10,2,FALSE)</f>
        <v>Rezerva Dačice</v>
      </c>
      <c r="AK1" s="8"/>
      <c r="AL1" s="8"/>
      <c r="AM1" s="8"/>
      <c r="AN1" s="6">
        <v>6</v>
      </c>
      <c r="AO1" s="7" t="str">
        <f>VLOOKUP(AN1,'Databáze B'!$A$3:$B$10,2,FALSE)</f>
        <v>Třeštice B</v>
      </c>
      <c r="AP1" s="8"/>
      <c r="AQ1" s="8"/>
      <c r="AR1" s="8"/>
      <c r="AS1" s="6">
        <v>7</v>
      </c>
      <c r="AT1" s="7" t="str">
        <f>VLOOKUP(AS1,'Databáze B'!$A$3:$B$10,2,FALSE)</f>
        <v>Červený Hrádek</v>
      </c>
      <c r="AU1" s="8"/>
      <c r="AV1" s="8"/>
      <c r="AW1" s="8"/>
      <c r="AX1" s="6">
        <v>8</v>
      </c>
      <c r="AY1" s="7" t="str">
        <f>VLOOKUP(AX1,'Databáze B'!$A$3:$B$10,2,FALSE)</f>
        <v>Vitamíni Konoro</v>
      </c>
      <c r="AZ1" s="8"/>
      <c r="BA1" s="8"/>
      <c r="BB1" s="8"/>
      <c r="BC1" s="8"/>
      <c r="BD1" s="8"/>
      <c r="BE1" s="8"/>
      <c r="BF1" s="8"/>
      <c r="BH1" s="143" t="s">
        <v>43</v>
      </c>
      <c r="BI1" s="143"/>
      <c r="BJ1" s="143" t="s">
        <v>44</v>
      </c>
      <c r="BK1" s="68"/>
    </row>
    <row r="2" spans="1:63" x14ac:dyDescent="0.25">
      <c r="E2" s="9"/>
      <c r="I2" s="10"/>
      <c r="K2" s="9"/>
      <c r="L2" s="9"/>
      <c r="O2" s="11" t="s">
        <v>7</v>
      </c>
      <c r="P2" s="12" t="s">
        <v>8</v>
      </c>
      <c r="Q2" s="12" t="s">
        <v>9</v>
      </c>
      <c r="R2" s="12" t="s">
        <v>10</v>
      </c>
      <c r="S2" s="13" t="s">
        <v>11</v>
      </c>
      <c r="T2" s="11" t="s">
        <v>7</v>
      </c>
      <c r="U2" s="12" t="s">
        <v>8</v>
      </c>
      <c r="V2" s="12" t="s">
        <v>9</v>
      </c>
      <c r="W2" s="12" t="s">
        <v>10</v>
      </c>
      <c r="X2" s="13" t="s">
        <v>11</v>
      </c>
      <c r="Y2" s="11" t="s">
        <v>7</v>
      </c>
      <c r="Z2" s="12" t="s">
        <v>8</v>
      </c>
      <c r="AA2" s="12" t="s">
        <v>9</v>
      </c>
      <c r="AB2" s="12" t="s">
        <v>10</v>
      </c>
      <c r="AC2" s="13" t="s">
        <v>11</v>
      </c>
      <c r="AD2" s="11" t="s">
        <v>7</v>
      </c>
      <c r="AE2" s="12" t="s">
        <v>8</v>
      </c>
      <c r="AF2" s="12" t="s">
        <v>9</v>
      </c>
      <c r="AG2" s="12" t="s">
        <v>10</v>
      </c>
      <c r="AH2" s="13" t="s">
        <v>11</v>
      </c>
      <c r="AI2" s="11" t="s">
        <v>7</v>
      </c>
      <c r="AJ2" s="12" t="s">
        <v>8</v>
      </c>
      <c r="AK2" s="12" t="s">
        <v>9</v>
      </c>
      <c r="AL2" s="12" t="s">
        <v>10</v>
      </c>
      <c r="AM2" s="13" t="s">
        <v>11</v>
      </c>
      <c r="AN2" s="11" t="s">
        <v>7</v>
      </c>
      <c r="AO2" s="12" t="s">
        <v>8</v>
      </c>
      <c r="AP2" s="12" t="s">
        <v>9</v>
      </c>
      <c r="AQ2" s="12" t="s">
        <v>10</v>
      </c>
      <c r="AR2" s="13" t="s">
        <v>11</v>
      </c>
      <c r="AS2" s="11" t="s">
        <v>7</v>
      </c>
      <c r="AT2" s="12" t="s">
        <v>8</v>
      </c>
      <c r="AU2" s="12" t="s">
        <v>9</v>
      </c>
      <c r="AV2" s="12" t="s">
        <v>10</v>
      </c>
      <c r="AW2" s="13" t="s">
        <v>11</v>
      </c>
      <c r="AX2" s="11" t="s">
        <v>7</v>
      </c>
      <c r="AY2" s="12" t="s">
        <v>8</v>
      </c>
      <c r="AZ2" s="12" t="s">
        <v>9</v>
      </c>
      <c r="BA2" s="12" t="s">
        <v>10</v>
      </c>
      <c r="BB2" s="13" t="s">
        <v>11</v>
      </c>
    </row>
    <row r="3" spans="1:63" s="148" customFormat="1" ht="15.75" x14ac:dyDescent="0.2">
      <c r="A3" s="158">
        <v>1</v>
      </c>
      <c r="B3" s="159">
        <v>8</v>
      </c>
      <c r="D3" s="149" t="str">
        <f>VLOOKUP(A3,'Databáze B'!$A$3:$B$10,2,FALSE)</f>
        <v>Dream Team</v>
      </c>
      <c r="E3" s="150" t="s">
        <v>12</v>
      </c>
      <c r="F3" s="149" t="str">
        <f>VLOOKUP(B3,'Databáze B'!$A$3:$B$10,2,FALSE)</f>
        <v>Vitamíni Konoro</v>
      </c>
      <c r="G3" s="151">
        <v>5</v>
      </c>
      <c r="H3" s="152" t="s">
        <v>12</v>
      </c>
      <c r="I3" s="153">
        <v>0</v>
      </c>
      <c r="K3" s="150">
        <f t="shared" ref="K3:K30" si="0">IF(OR(G3="",I3=""),"",1)</f>
        <v>1</v>
      </c>
      <c r="L3" s="150" t="str">
        <f t="shared" ref="L3:L30" si="1">IF(G3&gt;I3,"D",IF(G3&lt;I3,"H",IF(K3=1,"R","")))</f>
        <v>D</v>
      </c>
      <c r="M3" s="150" t="str">
        <f t="shared" ref="M3:M30" si="2">IF(K3=1,IF(L3="R","1","3"),"")</f>
        <v>3</v>
      </c>
      <c r="O3" s="154">
        <f t="shared" ref="O3:O30" si="3">IF(AND($K3=1,OR($O$1=$A3,$O$1=$B3)),1,0)</f>
        <v>1</v>
      </c>
      <c r="P3" s="46">
        <f t="shared" ref="P3:P30" si="4">IF(AND($O$1=$A3,$L3="D"),3,(IF(AND($O$1=$B3,$L3="H"),3,IF(AND(OR($O$1=$A3,$O$1=$B3),$L3="R"),1,0))))</f>
        <v>3</v>
      </c>
      <c r="Q3" s="46">
        <f t="shared" ref="Q3:Q30" si="5">IF($O$1=$A3,$G3,IF($O$1=$B3,$I3,0))</f>
        <v>5</v>
      </c>
      <c r="R3" s="46">
        <f t="shared" ref="R3:R30" si="6">IF($O$1=$A3,$I3,IF($O$1=$B3,$G3,0))</f>
        <v>0</v>
      </c>
      <c r="S3" s="155"/>
      <c r="T3" s="154">
        <f t="shared" ref="T3:T30" si="7">IF(AND($K3=1,OR($T$1=$A3,$T$1=$B3)),1,0)</f>
        <v>0</v>
      </c>
      <c r="U3" s="46">
        <f t="shared" ref="U3:U30" si="8">IF(AND($T$1=$A3,$L3="D"),3,(IF(AND($T$1=$B3,$L3="H"),3,IF(AND(OR($T$1=$A3,$T$1=$B3),$L3="R"),1,0))))</f>
        <v>0</v>
      </c>
      <c r="V3" s="46">
        <f t="shared" ref="V3:V30" si="9">IF($T$1=$A3,$G3,IF($T$1=$B3,$I3,0))</f>
        <v>0</v>
      </c>
      <c r="W3" s="46">
        <f t="shared" ref="W3:W30" si="10">IF($T$1=$A3,$I3,IF($T$1=$B3,$G3,0))</f>
        <v>0</v>
      </c>
      <c r="X3" s="155"/>
      <c r="Y3" s="154">
        <f t="shared" ref="Y3:Y30" si="11">IF(AND($K3=1,OR($Y$1=$A3,$Y$1=$B3)),1,0)</f>
        <v>0</v>
      </c>
      <c r="Z3" s="46">
        <f t="shared" ref="Z3:Z30" si="12">IF(AND($Y$1=$A3,$L3="D"),3,(IF(AND($Y$1=$B3,$L3="H"),3,IF(AND(OR($Y$1=$A3,$Y$1=$B3),$L3="R"),1,0))))</f>
        <v>0</v>
      </c>
      <c r="AA3" s="46">
        <f t="shared" ref="AA3:AA30" si="13">IF($Y$1=$A3,$G3,IF($Y$1=$B3,$I3,0))</f>
        <v>0</v>
      </c>
      <c r="AB3" s="46">
        <f t="shared" ref="AB3:AB30" si="14">IF($Y$1=$A3,$I3,IF($Y$1=$B3,$G3,0))</f>
        <v>0</v>
      </c>
      <c r="AC3" s="155"/>
      <c r="AD3" s="154">
        <f t="shared" ref="AD3:AD30" si="15">IF(AND($K3=1,OR($AD$1=$A3,$AD$1=$B3)),1,0)</f>
        <v>0</v>
      </c>
      <c r="AE3" s="46">
        <f t="shared" ref="AE3:AE30" si="16">IF(AND($AD$1=$A3,$L3="D"),3,(IF(AND($AD$1=$B3,$L3="H"),3,IF(AND(OR($AD$1=$A3,$AD$1=$B3),$L3="R"),1,0))))</f>
        <v>0</v>
      </c>
      <c r="AF3" s="46">
        <f t="shared" ref="AF3:AF30" si="17">IF($AD$1=$A3,$G3,IF($AD$1=$B3,$I3,0))</f>
        <v>0</v>
      </c>
      <c r="AG3" s="46">
        <f t="shared" ref="AG3:AG30" si="18">IF($AD$1=$A3,$I3,IF($AD$1=$B3,$G3,0))</f>
        <v>0</v>
      </c>
      <c r="AH3" s="155"/>
      <c r="AI3" s="154">
        <f t="shared" ref="AI3:AI30" si="19">IF(AND($K3=1,OR($AI$1=$A3,$AI$1=$B3)),1,0)</f>
        <v>0</v>
      </c>
      <c r="AJ3" s="46">
        <f t="shared" ref="AJ3:AJ30" si="20">IF(AND($AI$1=$A3,$L3="D"),3,(IF(AND($AI$1=$B3,$L3="H"),3,IF(AND(OR($AI$1=$A3,$AI$1=$B3),$L3="R"),1,0))))</f>
        <v>0</v>
      </c>
      <c r="AK3" s="46">
        <f t="shared" ref="AK3:AK30" si="21">IF($AI$1=$A3,$G3,IF($AI$1=$B3,$I3,0))</f>
        <v>0</v>
      </c>
      <c r="AL3" s="46">
        <f t="shared" ref="AL3:AL30" si="22">IF($AI$1=$A3,$I3,IF($AI$1=$B3,$G3,0))</f>
        <v>0</v>
      </c>
      <c r="AM3" s="155"/>
      <c r="AN3" s="154">
        <f t="shared" ref="AN3:AN30" si="23">IF(AND($K3=1,OR($AN$1=$A3,$AN$1=$B3)),1,0)</f>
        <v>0</v>
      </c>
      <c r="AO3" s="46">
        <f t="shared" ref="AO3:AO30" si="24">IF(AND($AN$1=$A3,$L3="D"),3,(IF(AND($AN$1=$B3,$L3="H"),3,IF(AND(OR($AN$1=$A3,$AN$1=$B3),$L3="R"),1,0))))</f>
        <v>0</v>
      </c>
      <c r="AP3" s="46">
        <f t="shared" ref="AP3:AP30" si="25">IF($AN$1=$A3,$G3,IF($AN$1=$B3,$I3,0))</f>
        <v>0</v>
      </c>
      <c r="AQ3" s="46">
        <f t="shared" ref="AQ3:AQ30" si="26">IF($AN$1=$A3,$I3,IF($AN$1=$B3,$G3,0))</f>
        <v>0</v>
      </c>
      <c r="AR3" s="155"/>
      <c r="AS3" s="154">
        <f t="shared" ref="AS3:AS30" si="27">IF(AND($K3=1,OR($AS$1=$A3,$AS$1=$B3)),1,0)</f>
        <v>0</v>
      </c>
      <c r="AT3" s="46">
        <f t="shared" ref="AT3:AT30" si="28">IF(AND($AS$1=$A3,$L3="D"),3,(IF(AND($AS$1=$B3,$L3="H"),3,IF(AND(OR($AS$1=$A3,$AS$1=$B3),$L3="R"),1,0))))</f>
        <v>0</v>
      </c>
      <c r="AU3" s="46">
        <f t="shared" ref="AU3:AU30" si="29">IF($AS$1=$A3,$G3,IF($AS$1=$B3,$I3,0))</f>
        <v>0</v>
      </c>
      <c r="AV3" s="46">
        <f t="shared" ref="AV3:AV30" si="30">IF($AS$1=$A3,$I3,IF($AS$1=$B3,$G3,0))</f>
        <v>0</v>
      </c>
      <c r="AW3" s="155"/>
      <c r="AX3" s="154">
        <f t="shared" ref="AX3:AX30" si="31">IF(AND($K3=1,OR($AX$1=$A3,$AX$1=$B3)),1,0)</f>
        <v>1</v>
      </c>
      <c r="AY3" s="46">
        <f t="shared" ref="AY3:AY30" si="32">IF(AND($AX$1=$A3,$L3="D"),3,(IF(AND($AX$1=$B3,$L3="H"),3,IF(AND(OR($AX$1=$A3,$AX$1=$B3),$L3="R"),1,0))))</f>
        <v>0</v>
      </c>
      <c r="AZ3" s="46">
        <f t="shared" ref="AZ3:AZ30" si="33">IF($AX$1=$A3,$G3,IF($AX$1=$B3,$I3,0))</f>
        <v>0</v>
      </c>
      <c r="BA3" s="46">
        <f t="shared" ref="BA3:BA30" si="34">IF($AX$1=$A3,$I3,IF($AX$1=$B3,$G3,0))</f>
        <v>5</v>
      </c>
      <c r="BB3" s="155"/>
      <c r="BH3" s="145" t="s">
        <v>49</v>
      </c>
      <c r="BI3" s="144"/>
      <c r="BJ3" s="144"/>
      <c r="BK3" s="119"/>
    </row>
    <row r="4" spans="1:63" s="148" customFormat="1" ht="24" x14ac:dyDescent="0.2">
      <c r="A4" s="160">
        <v>2</v>
      </c>
      <c r="B4" s="146">
        <v>7</v>
      </c>
      <c r="D4" s="149" t="str">
        <f>VLOOKUP(A4,'Databáze B'!$A$3:$B$10,2,FALSE)</f>
        <v>Borovná</v>
      </c>
      <c r="E4" s="150" t="s">
        <v>12</v>
      </c>
      <c r="F4" s="149" t="str">
        <f>VLOOKUP(B4,'Databáze B'!$A$3:$B$10,2,FALSE)</f>
        <v>Červený Hrádek</v>
      </c>
      <c r="G4" s="151">
        <v>11</v>
      </c>
      <c r="H4" s="152" t="s">
        <v>12</v>
      </c>
      <c r="I4" s="153">
        <v>0</v>
      </c>
      <c r="K4" s="150">
        <f t="shared" si="0"/>
        <v>1</v>
      </c>
      <c r="L4" s="150" t="str">
        <f t="shared" si="1"/>
        <v>D</v>
      </c>
      <c r="M4" s="150" t="str">
        <f t="shared" si="2"/>
        <v>3</v>
      </c>
      <c r="O4" s="154">
        <f t="shared" si="3"/>
        <v>0</v>
      </c>
      <c r="P4" s="46">
        <f t="shared" si="4"/>
        <v>0</v>
      </c>
      <c r="Q4" s="46">
        <f t="shared" si="5"/>
        <v>0</v>
      </c>
      <c r="R4" s="46">
        <f t="shared" si="6"/>
        <v>0</v>
      </c>
      <c r="S4" s="155"/>
      <c r="T4" s="154">
        <f t="shared" si="7"/>
        <v>1</v>
      </c>
      <c r="U4" s="46">
        <f t="shared" si="8"/>
        <v>3</v>
      </c>
      <c r="V4" s="46">
        <f t="shared" si="9"/>
        <v>11</v>
      </c>
      <c r="W4" s="46">
        <f t="shared" si="10"/>
        <v>0</v>
      </c>
      <c r="X4" s="156"/>
      <c r="Y4" s="154">
        <f t="shared" si="11"/>
        <v>0</v>
      </c>
      <c r="Z4" s="46">
        <f t="shared" si="12"/>
        <v>0</v>
      </c>
      <c r="AA4" s="46">
        <f t="shared" si="13"/>
        <v>0</v>
      </c>
      <c r="AB4" s="46">
        <f t="shared" si="14"/>
        <v>0</v>
      </c>
      <c r="AC4" s="156"/>
      <c r="AD4" s="154">
        <f t="shared" si="15"/>
        <v>0</v>
      </c>
      <c r="AE4" s="46">
        <f t="shared" si="16"/>
        <v>0</v>
      </c>
      <c r="AF4" s="46">
        <f t="shared" si="17"/>
        <v>0</v>
      </c>
      <c r="AG4" s="46">
        <f t="shared" si="18"/>
        <v>0</v>
      </c>
      <c r="AH4" s="156"/>
      <c r="AI4" s="154">
        <f t="shared" si="19"/>
        <v>0</v>
      </c>
      <c r="AJ4" s="46">
        <f t="shared" si="20"/>
        <v>0</v>
      </c>
      <c r="AK4" s="46">
        <f t="shared" si="21"/>
        <v>0</v>
      </c>
      <c r="AL4" s="46">
        <f t="shared" si="22"/>
        <v>0</v>
      </c>
      <c r="AM4" s="156"/>
      <c r="AN4" s="154">
        <f t="shared" si="23"/>
        <v>0</v>
      </c>
      <c r="AO4" s="46">
        <f t="shared" si="24"/>
        <v>0</v>
      </c>
      <c r="AP4" s="46">
        <f t="shared" si="25"/>
        <v>0</v>
      </c>
      <c r="AQ4" s="46">
        <f t="shared" si="26"/>
        <v>0</v>
      </c>
      <c r="AR4" s="156"/>
      <c r="AS4" s="154">
        <f t="shared" si="27"/>
        <v>1</v>
      </c>
      <c r="AT4" s="46">
        <f t="shared" si="28"/>
        <v>0</v>
      </c>
      <c r="AU4" s="46">
        <f t="shared" si="29"/>
        <v>0</v>
      </c>
      <c r="AV4" s="46">
        <f t="shared" si="30"/>
        <v>11</v>
      </c>
      <c r="AW4" s="156"/>
      <c r="AX4" s="154">
        <f t="shared" si="31"/>
        <v>0</v>
      </c>
      <c r="AY4" s="46">
        <f t="shared" si="32"/>
        <v>0</v>
      </c>
      <c r="AZ4" s="46">
        <f t="shared" si="33"/>
        <v>0</v>
      </c>
      <c r="BA4" s="46">
        <f t="shared" si="34"/>
        <v>0</v>
      </c>
      <c r="BB4" s="156"/>
      <c r="BH4" s="144" t="s">
        <v>52</v>
      </c>
      <c r="BI4" s="144"/>
      <c r="BJ4" s="144"/>
      <c r="BK4" s="119"/>
    </row>
    <row r="5" spans="1:63" s="148" customFormat="1" ht="24" x14ac:dyDescent="0.2">
      <c r="A5" s="147">
        <v>3</v>
      </c>
      <c r="B5" s="157">
        <v>6</v>
      </c>
      <c r="D5" s="149" t="str">
        <f>VLOOKUP(A5,'Databáze B'!$A$3:$B$10,2,FALSE)</f>
        <v>HC Vlci</v>
      </c>
      <c r="E5" s="150" t="s">
        <v>12</v>
      </c>
      <c r="F5" s="149" t="str">
        <f>VLOOKUP(B5,'Databáze B'!$A$3:$B$10,2,FALSE)</f>
        <v>Třeštice B</v>
      </c>
      <c r="G5" s="151">
        <v>3</v>
      </c>
      <c r="H5" s="152" t="s">
        <v>12</v>
      </c>
      <c r="I5" s="153">
        <v>20</v>
      </c>
      <c r="K5" s="150">
        <f t="shared" si="0"/>
        <v>1</v>
      </c>
      <c r="L5" s="150" t="str">
        <f t="shared" si="1"/>
        <v>H</v>
      </c>
      <c r="M5" s="150" t="str">
        <f t="shared" si="2"/>
        <v>3</v>
      </c>
      <c r="O5" s="154">
        <f t="shared" si="3"/>
        <v>0</v>
      </c>
      <c r="P5" s="46">
        <f t="shared" si="4"/>
        <v>0</v>
      </c>
      <c r="Q5" s="46">
        <f t="shared" si="5"/>
        <v>0</v>
      </c>
      <c r="R5" s="46">
        <f t="shared" si="6"/>
        <v>0</v>
      </c>
      <c r="S5" s="155"/>
      <c r="T5" s="154">
        <f t="shared" si="7"/>
        <v>0</v>
      </c>
      <c r="U5" s="46">
        <f t="shared" si="8"/>
        <v>0</v>
      </c>
      <c r="V5" s="46">
        <f t="shared" si="9"/>
        <v>0</v>
      </c>
      <c r="W5" s="46">
        <f t="shared" si="10"/>
        <v>0</v>
      </c>
      <c r="X5" s="156"/>
      <c r="Y5" s="154">
        <f t="shared" si="11"/>
        <v>1</v>
      </c>
      <c r="Z5" s="46">
        <f t="shared" si="12"/>
        <v>0</v>
      </c>
      <c r="AA5" s="46">
        <f t="shared" si="13"/>
        <v>3</v>
      </c>
      <c r="AB5" s="46">
        <f t="shared" si="14"/>
        <v>20</v>
      </c>
      <c r="AC5" s="156"/>
      <c r="AD5" s="154">
        <f t="shared" si="15"/>
        <v>0</v>
      </c>
      <c r="AE5" s="46">
        <f t="shared" si="16"/>
        <v>0</v>
      </c>
      <c r="AF5" s="46">
        <f t="shared" si="17"/>
        <v>0</v>
      </c>
      <c r="AG5" s="46">
        <f t="shared" si="18"/>
        <v>0</v>
      </c>
      <c r="AH5" s="156"/>
      <c r="AI5" s="154">
        <f t="shared" si="19"/>
        <v>0</v>
      </c>
      <c r="AJ5" s="46">
        <f t="shared" si="20"/>
        <v>0</v>
      </c>
      <c r="AK5" s="46">
        <f t="shared" si="21"/>
        <v>0</v>
      </c>
      <c r="AL5" s="46">
        <f t="shared" si="22"/>
        <v>0</v>
      </c>
      <c r="AM5" s="156"/>
      <c r="AN5" s="154">
        <f t="shared" si="23"/>
        <v>1</v>
      </c>
      <c r="AO5" s="46">
        <f t="shared" si="24"/>
        <v>3</v>
      </c>
      <c r="AP5" s="46">
        <f t="shared" si="25"/>
        <v>20</v>
      </c>
      <c r="AQ5" s="46">
        <f t="shared" si="26"/>
        <v>3</v>
      </c>
      <c r="AR5" s="156"/>
      <c r="AS5" s="154">
        <f t="shared" si="27"/>
        <v>0</v>
      </c>
      <c r="AT5" s="46">
        <f t="shared" si="28"/>
        <v>0</v>
      </c>
      <c r="AU5" s="46">
        <f t="shared" si="29"/>
        <v>0</v>
      </c>
      <c r="AV5" s="46">
        <f t="shared" si="30"/>
        <v>0</v>
      </c>
      <c r="AW5" s="156"/>
      <c r="AX5" s="154">
        <f t="shared" si="31"/>
        <v>0</v>
      </c>
      <c r="AY5" s="46">
        <f t="shared" si="32"/>
        <v>0</v>
      </c>
      <c r="AZ5" s="46">
        <f t="shared" si="33"/>
        <v>0</v>
      </c>
      <c r="BA5" s="46">
        <f t="shared" si="34"/>
        <v>0</v>
      </c>
      <c r="BB5" s="156"/>
      <c r="BH5" s="144" t="s">
        <v>53</v>
      </c>
      <c r="BI5" s="144"/>
      <c r="BJ5" s="144" t="s">
        <v>54</v>
      </c>
      <c r="BK5" s="119"/>
    </row>
    <row r="6" spans="1:63" s="148" customFormat="1" ht="15.75" x14ac:dyDescent="0.2">
      <c r="A6" s="161">
        <v>4</v>
      </c>
      <c r="B6" s="162">
        <v>5</v>
      </c>
      <c r="D6" s="149" t="str">
        <f>VLOOKUP(A6,'Databáze B'!$A$3:$B$10,2,FALSE)</f>
        <v>Hříšice</v>
      </c>
      <c r="E6" s="150" t="s">
        <v>12</v>
      </c>
      <c r="F6" s="149" t="str">
        <f>VLOOKUP(B6,'Databáze B'!$A$3:$B$10,2,FALSE)</f>
        <v>Rezerva Dačice</v>
      </c>
      <c r="G6" s="151">
        <v>4</v>
      </c>
      <c r="H6" s="152" t="s">
        <v>12</v>
      </c>
      <c r="I6" s="153">
        <v>4</v>
      </c>
      <c r="K6" s="150">
        <f t="shared" si="0"/>
        <v>1</v>
      </c>
      <c r="L6" s="150" t="str">
        <f t="shared" si="1"/>
        <v>R</v>
      </c>
      <c r="M6" s="150" t="str">
        <f t="shared" si="2"/>
        <v>1</v>
      </c>
      <c r="O6" s="154">
        <f t="shared" si="3"/>
        <v>0</v>
      </c>
      <c r="P6" s="46">
        <f t="shared" si="4"/>
        <v>0</v>
      </c>
      <c r="Q6" s="46">
        <f t="shared" si="5"/>
        <v>0</v>
      </c>
      <c r="R6" s="46">
        <f t="shared" si="6"/>
        <v>0</v>
      </c>
      <c r="S6" s="155"/>
      <c r="T6" s="154">
        <f t="shared" si="7"/>
        <v>0</v>
      </c>
      <c r="U6" s="46">
        <f t="shared" si="8"/>
        <v>0</v>
      </c>
      <c r="V6" s="46">
        <f t="shared" si="9"/>
        <v>0</v>
      </c>
      <c r="W6" s="46">
        <f t="shared" si="10"/>
        <v>0</v>
      </c>
      <c r="X6" s="156"/>
      <c r="Y6" s="154">
        <f t="shared" si="11"/>
        <v>0</v>
      </c>
      <c r="Z6" s="46">
        <f t="shared" si="12"/>
        <v>0</v>
      </c>
      <c r="AA6" s="46">
        <f t="shared" si="13"/>
        <v>0</v>
      </c>
      <c r="AB6" s="46">
        <f t="shared" si="14"/>
        <v>0</v>
      </c>
      <c r="AC6" s="156"/>
      <c r="AD6" s="154">
        <f t="shared" si="15"/>
        <v>1</v>
      </c>
      <c r="AE6" s="46">
        <f t="shared" si="16"/>
        <v>1</v>
      </c>
      <c r="AF6" s="46">
        <f t="shared" si="17"/>
        <v>4</v>
      </c>
      <c r="AG6" s="46">
        <f t="shared" si="18"/>
        <v>4</v>
      </c>
      <c r="AH6" s="156"/>
      <c r="AI6" s="154">
        <f t="shared" si="19"/>
        <v>1</v>
      </c>
      <c r="AJ6" s="46">
        <f t="shared" si="20"/>
        <v>1</v>
      </c>
      <c r="AK6" s="46">
        <f t="shared" si="21"/>
        <v>4</v>
      </c>
      <c r="AL6" s="46">
        <f t="shared" si="22"/>
        <v>4</v>
      </c>
      <c r="AM6" s="156"/>
      <c r="AN6" s="154">
        <f t="shared" si="23"/>
        <v>0</v>
      </c>
      <c r="AO6" s="46">
        <f t="shared" si="24"/>
        <v>0</v>
      </c>
      <c r="AP6" s="46">
        <f t="shared" si="25"/>
        <v>0</v>
      </c>
      <c r="AQ6" s="46">
        <f t="shared" si="26"/>
        <v>0</v>
      </c>
      <c r="AR6" s="156"/>
      <c r="AS6" s="154">
        <f t="shared" si="27"/>
        <v>0</v>
      </c>
      <c r="AT6" s="46">
        <f t="shared" si="28"/>
        <v>0</v>
      </c>
      <c r="AU6" s="46">
        <f t="shared" si="29"/>
        <v>0</v>
      </c>
      <c r="AV6" s="46">
        <f t="shared" si="30"/>
        <v>0</v>
      </c>
      <c r="AW6" s="156"/>
      <c r="AX6" s="154">
        <f t="shared" si="31"/>
        <v>0</v>
      </c>
      <c r="AY6" s="46">
        <f t="shared" si="32"/>
        <v>0</v>
      </c>
      <c r="AZ6" s="46">
        <f t="shared" si="33"/>
        <v>0</v>
      </c>
      <c r="BA6" s="46">
        <f t="shared" si="34"/>
        <v>0</v>
      </c>
      <c r="BB6" s="156"/>
      <c r="BH6" s="144" t="s">
        <v>60</v>
      </c>
      <c r="BI6" s="144"/>
      <c r="BJ6" s="144" t="s">
        <v>61</v>
      </c>
      <c r="BK6" s="119"/>
    </row>
    <row r="7" spans="1:63" s="148" customFormat="1" ht="15.75" x14ac:dyDescent="0.2">
      <c r="A7" s="158">
        <v>1</v>
      </c>
      <c r="B7" s="160">
        <v>2</v>
      </c>
      <c r="D7" s="149" t="str">
        <f>VLOOKUP(A7,'Databáze B'!$A$3:$B$10,2,FALSE)</f>
        <v>Dream Team</v>
      </c>
      <c r="E7" s="150" t="s">
        <v>12</v>
      </c>
      <c r="F7" s="149" t="str">
        <f>VLOOKUP(B7,'Databáze B'!$A$3:$B$10,2,FALSE)</f>
        <v>Borovná</v>
      </c>
      <c r="G7" s="151">
        <v>9</v>
      </c>
      <c r="H7" s="152" t="s">
        <v>12</v>
      </c>
      <c r="I7" s="153">
        <v>6</v>
      </c>
      <c r="K7" s="150">
        <f t="shared" si="0"/>
        <v>1</v>
      </c>
      <c r="L7" s="150" t="str">
        <f t="shared" si="1"/>
        <v>D</v>
      </c>
      <c r="M7" s="150" t="str">
        <f t="shared" si="2"/>
        <v>3</v>
      </c>
      <c r="O7" s="154">
        <f t="shared" si="3"/>
        <v>1</v>
      </c>
      <c r="P7" s="46">
        <f t="shared" si="4"/>
        <v>3</v>
      </c>
      <c r="Q7" s="46">
        <f t="shared" si="5"/>
        <v>9</v>
      </c>
      <c r="R7" s="46">
        <f t="shared" si="6"/>
        <v>6</v>
      </c>
      <c r="S7" s="155"/>
      <c r="T7" s="154">
        <f t="shared" si="7"/>
        <v>1</v>
      </c>
      <c r="U7" s="46">
        <f t="shared" si="8"/>
        <v>0</v>
      </c>
      <c r="V7" s="46">
        <f t="shared" si="9"/>
        <v>6</v>
      </c>
      <c r="W7" s="46">
        <f t="shared" si="10"/>
        <v>9</v>
      </c>
      <c r="X7" s="156"/>
      <c r="Y7" s="154">
        <f t="shared" si="11"/>
        <v>0</v>
      </c>
      <c r="Z7" s="46">
        <f t="shared" si="12"/>
        <v>0</v>
      </c>
      <c r="AA7" s="46">
        <f t="shared" si="13"/>
        <v>0</v>
      </c>
      <c r="AB7" s="46">
        <f t="shared" si="14"/>
        <v>0</v>
      </c>
      <c r="AC7" s="156"/>
      <c r="AD7" s="154">
        <f t="shared" si="15"/>
        <v>0</v>
      </c>
      <c r="AE7" s="46">
        <f t="shared" si="16"/>
        <v>0</v>
      </c>
      <c r="AF7" s="46">
        <f t="shared" si="17"/>
        <v>0</v>
      </c>
      <c r="AG7" s="46">
        <f t="shared" si="18"/>
        <v>0</v>
      </c>
      <c r="AH7" s="156"/>
      <c r="AI7" s="154">
        <f t="shared" si="19"/>
        <v>0</v>
      </c>
      <c r="AJ7" s="46">
        <f t="shared" si="20"/>
        <v>0</v>
      </c>
      <c r="AK7" s="46">
        <f t="shared" si="21"/>
        <v>0</v>
      </c>
      <c r="AL7" s="46">
        <f t="shared" si="22"/>
        <v>0</v>
      </c>
      <c r="AM7" s="156"/>
      <c r="AN7" s="154">
        <f t="shared" si="23"/>
        <v>0</v>
      </c>
      <c r="AO7" s="46">
        <f t="shared" si="24"/>
        <v>0</v>
      </c>
      <c r="AP7" s="46">
        <f t="shared" si="25"/>
        <v>0</v>
      </c>
      <c r="AQ7" s="46">
        <f t="shared" si="26"/>
        <v>0</v>
      </c>
      <c r="AR7" s="156"/>
      <c r="AS7" s="154">
        <f t="shared" si="27"/>
        <v>0</v>
      </c>
      <c r="AT7" s="46">
        <f t="shared" si="28"/>
        <v>0</v>
      </c>
      <c r="AU7" s="46">
        <f t="shared" si="29"/>
        <v>0</v>
      </c>
      <c r="AV7" s="46">
        <f t="shared" si="30"/>
        <v>0</v>
      </c>
      <c r="AW7" s="156"/>
      <c r="AX7" s="154">
        <f t="shared" si="31"/>
        <v>0</v>
      </c>
      <c r="AY7" s="46">
        <f t="shared" si="32"/>
        <v>0</v>
      </c>
      <c r="AZ7" s="46">
        <f t="shared" si="33"/>
        <v>0</v>
      </c>
      <c r="BA7" s="46">
        <f t="shared" si="34"/>
        <v>0</v>
      </c>
      <c r="BB7" s="156"/>
      <c r="BH7" s="144" t="s">
        <v>67</v>
      </c>
      <c r="BI7" s="144"/>
      <c r="BJ7" s="144" t="s">
        <v>68</v>
      </c>
      <c r="BK7" s="119"/>
    </row>
    <row r="8" spans="1:63" s="148" customFormat="1" ht="24" x14ac:dyDescent="0.2">
      <c r="A8" s="146">
        <v>7</v>
      </c>
      <c r="B8" s="147">
        <v>3</v>
      </c>
      <c r="D8" s="149" t="str">
        <f>VLOOKUP(A8,'Databáze B'!$A$3:$B$10,2,FALSE)</f>
        <v>Červený Hrádek</v>
      </c>
      <c r="E8" s="150" t="s">
        <v>12</v>
      </c>
      <c r="F8" s="149" t="str">
        <f>VLOOKUP(B8,'Databáze B'!$A$3:$B$10,2,FALSE)</f>
        <v>HC Vlci</v>
      </c>
      <c r="G8" s="151">
        <v>13</v>
      </c>
      <c r="H8" s="152" t="s">
        <v>12</v>
      </c>
      <c r="I8" s="153">
        <v>3</v>
      </c>
      <c r="K8" s="150">
        <f t="shared" si="0"/>
        <v>1</v>
      </c>
      <c r="L8" s="150" t="str">
        <f t="shared" si="1"/>
        <v>D</v>
      </c>
      <c r="M8" s="150" t="str">
        <f t="shared" si="2"/>
        <v>3</v>
      </c>
      <c r="O8" s="154">
        <f t="shared" si="3"/>
        <v>0</v>
      </c>
      <c r="P8" s="46">
        <f t="shared" si="4"/>
        <v>0</v>
      </c>
      <c r="Q8" s="46">
        <f t="shared" si="5"/>
        <v>0</v>
      </c>
      <c r="R8" s="46">
        <f t="shared" si="6"/>
        <v>0</v>
      </c>
      <c r="S8" s="155"/>
      <c r="T8" s="154">
        <f t="shared" si="7"/>
        <v>0</v>
      </c>
      <c r="U8" s="46">
        <f t="shared" si="8"/>
        <v>0</v>
      </c>
      <c r="V8" s="46">
        <f t="shared" si="9"/>
        <v>0</v>
      </c>
      <c r="W8" s="46">
        <f t="shared" si="10"/>
        <v>0</v>
      </c>
      <c r="X8" s="156"/>
      <c r="Y8" s="154">
        <f t="shared" si="11"/>
        <v>1</v>
      </c>
      <c r="Z8" s="46">
        <f t="shared" si="12"/>
        <v>0</v>
      </c>
      <c r="AA8" s="46">
        <f t="shared" si="13"/>
        <v>3</v>
      </c>
      <c r="AB8" s="46">
        <f t="shared" si="14"/>
        <v>13</v>
      </c>
      <c r="AC8" s="156"/>
      <c r="AD8" s="154">
        <f t="shared" si="15"/>
        <v>0</v>
      </c>
      <c r="AE8" s="46">
        <f t="shared" si="16"/>
        <v>0</v>
      </c>
      <c r="AF8" s="46">
        <f t="shared" si="17"/>
        <v>0</v>
      </c>
      <c r="AG8" s="46">
        <f t="shared" si="18"/>
        <v>0</v>
      </c>
      <c r="AH8" s="156"/>
      <c r="AI8" s="154">
        <f t="shared" si="19"/>
        <v>0</v>
      </c>
      <c r="AJ8" s="46">
        <f t="shared" si="20"/>
        <v>0</v>
      </c>
      <c r="AK8" s="46">
        <f t="shared" si="21"/>
        <v>0</v>
      </c>
      <c r="AL8" s="46">
        <f t="shared" si="22"/>
        <v>0</v>
      </c>
      <c r="AM8" s="156"/>
      <c r="AN8" s="154">
        <f t="shared" si="23"/>
        <v>0</v>
      </c>
      <c r="AO8" s="46">
        <f t="shared" si="24"/>
        <v>0</v>
      </c>
      <c r="AP8" s="46">
        <f t="shared" si="25"/>
        <v>0</v>
      </c>
      <c r="AQ8" s="46">
        <f t="shared" si="26"/>
        <v>0</v>
      </c>
      <c r="AR8" s="156"/>
      <c r="AS8" s="154">
        <f t="shared" si="27"/>
        <v>1</v>
      </c>
      <c r="AT8" s="46">
        <f t="shared" si="28"/>
        <v>3</v>
      </c>
      <c r="AU8" s="46">
        <f t="shared" si="29"/>
        <v>13</v>
      </c>
      <c r="AV8" s="46">
        <f t="shared" si="30"/>
        <v>3</v>
      </c>
      <c r="AW8" s="156"/>
      <c r="AX8" s="154">
        <f t="shared" si="31"/>
        <v>0</v>
      </c>
      <c r="AY8" s="46">
        <f t="shared" si="32"/>
        <v>0</v>
      </c>
      <c r="AZ8" s="46">
        <f t="shared" si="33"/>
        <v>0</v>
      </c>
      <c r="BA8" s="46">
        <f t="shared" si="34"/>
        <v>0</v>
      </c>
      <c r="BB8" s="156"/>
      <c r="BH8" s="144" t="s">
        <v>74</v>
      </c>
      <c r="BI8" s="144"/>
      <c r="BJ8" s="144" t="s">
        <v>75</v>
      </c>
      <c r="BK8" s="75"/>
    </row>
    <row r="9" spans="1:63" s="148" customFormat="1" ht="15.75" x14ac:dyDescent="0.2">
      <c r="A9" s="159">
        <v>8</v>
      </c>
      <c r="B9" s="162">
        <v>5</v>
      </c>
      <c r="D9" s="149" t="str">
        <f>VLOOKUP(A9,'Databáze B'!$A$3:$B$10,2,FALSE)</f>
        <v>Vitamíni Konoro</v>
      </c>
      <c r="E9" s="150" t="s">
        <v>12</v>
      </c>
      <c r="F9" s="149" t="str">
        <f>VLOOKUP(B9,'Databáze B'!$A$3:$B$10,2,FALSE)</f>
        <v>Rezerva Dačice</v>
      </c>
      <c r="G9" s="151">
        <v>0</v>
      </c>
      <c r="H9" s="152" t="s">
        <v>12</v>
      </c>
      <c r="I9" s="153">
        <v>5</v>
      </c>
      <c r="K9" s="150">
        <f t="shared" si="0"/>
        <v>1</v>
      </c>
      <c r="L9" s="150" t="str">
        <f t="shared" si="1"/>
        <v>H</v>
      </c>
      <c r="M9" s="150" t="str">
        <f t="shared" si="2"/>
        <v>3</v>
      </c>
      <c r="O9" s="154">
        <f t="shared" si="3"/>
        <v>0</v>
      </c>
      <c r="P9" s="46">
        <f t="shared" si="4"/>
        <v>0</v>
      </c>
      <c r="Q9" s="46">
        <f t="shared" si="5"/>
        <v>0</v>
      </c>
      <c r="R9" s="46">
        <f t="shared" si="6"/>
        <v>0</v>
      </c>
      <c r="S9" s="155"/>
      <c r="T9" s="154">
        <f t="shared" si="7"/>
        <v>0</v>
      </c>
      <c r="U9" s="46">
        <f t="shared" si="8"/>
        <v>0</v>
      </c>
      <c r="V9" s="46">
        <f t="shared" si="9"/>
        <v>0</v>
      </c>
      <c r="W9" s="46">
        <f t="shared" si="10"/>
        <v>0</v>
      </c>
      <c r="X9" s="156"/>
      <c r="Y9" s="154">
        <f t="shared" si="11"/>
        <v>0</v>
      </c>
      <c r="Z9" s="46">
        <f t="shared" si="12"/>
        <v>0</v>
      </c>
      <c r="AA9" s="46">
        <f t="shared" si="13"/>
        <v>0</v>
      </c>
      <c r="AB9" s="46">
        <f t="shared" si="14"/>
        <v>0</v>
      </c>
      <c r="AC9" s="156"/>
      <c r="AD9" s="154">
        <f t="shared" si="15"/>
        <v>0</v>
      </c>
      <c r="AE9" s="46">
        <f t="shared" si="16"/>
        <v>0</v>
      </c>
      <c r="AF9" s="46">
        <f t="shared" si="17"/>
        <v>0</v>
      </c>
      <c r="AG9" s="46">
        <f t="shared" si="18"/>
        <v>0</v>
      </c>
      <c r="AH9" s="156"/>
      <c r="AI9" s="154">
        <f t="shared" si="19"/>
        <v>1</v>
      </c>
      <c r="AJ9" s="46">
        <f t="shared" si="20"/>
        <v>3</v>
      </c>
      <c r="AK9" s="46">
        <f t="shared" si="21"/>
        <v>5</v>
      </c>
      <c r="AL9" s="46">
        <f t="shared" si="22"/>
        <v>0</v>
      </c>
      <c r="AM9" s="156"/>
      <c r="AN9" s="154">
        <f t="shared" si="23"/>
        <v>0</v>
      </c>
      <c r="AO9" s="46">
        <f t="shared" si="24"/>
        <v>0</v>
      </c>
      <c r="AP9" s="46">
        <f t="shared" si="25"/>
        <v>0</v>
      </c>
      <c r="AQ9" s="46">
        <f t="shared" si="26"/>
        <v>0</v>
      </c>
      <c r="AR9" s="156"/>
      <c r="AS9" s="154">
        <f t="shared" si="27"/>
        <v>0</v>
      </c>
      <c r="AT9" s="46">
        <f t="shared" si="28"/>
        <v>0</v>
      </c>
      <c r="AU9" s="46">
        <f t="shared" si="29"/>
        <v>0</v>
      </c>
      <c r="AV9" s="46">
        <f t="shared" si="30"/>
        <v>0</v>
      </c>
      <c r="AW9" s="156"/>
      <c r="AX9" s="154">
        <f t="shared" si="31"/>
        <v>1</v>
      </c>
      <c r="AY9" s="46">
        <f t="shared" si="32"/>
        <v>0</v>
      </c>
      <c r="AZ9" s="46">
        <f t="shared" si="33"/>
        <v>0</v>
      </c>
      <c r="BA9" s="46">
        <f t="shared" si="34"/>
        <v>5</v>
      </c>
      <c r="BB9" s="156"/>
      <c r="BH9" s="145" t="s">
        <v>49</v>
      </c>
      <c r="BI9" s="144"/>
      <c r="BJ9" s="144"/>
      <c r="BK9" s="75"/>
    </row>
    <row r="10" spans="1:63" s="148" customFormat="1" ht="15.75" x14ac:dyDescent="0.2">
      <c r="A10" s="157">
        <v>6</v>
      </c>
      <c r="B10" s="161">
        <v>4</v>
      </c>
      <c r="D10" s="149" t="str">
        <f>VLOOKUP(A10,'Databáze B'!$A$3:$B$10,2,FALSE)</f>
        <v>Třeštice B</v>
      </c>
      <c r="E10" s="150" t="s">
        <v>12</v>
      </c>
      <c r="F10" s="149" t="str">
        <f>VLOOKUP(B10,'Databáze B'!$A$3:$B$10,2,FALSE)</f>
        <v>Hříšice</v>
      </c>
      <c r="G10" s="151">
        <v>2</v>
      </c>
      <c r="H10" s="152" t="s">
        <v>12</v>
      </c>
      <c r="I10" s="153">
        <v>3</v>
      </c>
      <c r="K10" s="150">
        <f t="shared" si="0"/>
        <v>1</v>
      </c>
      <c r="L10" s="150" t="str">
        <f t="shared" si="1"/>
        <v>H</v>
      </c>
      <c r="M10" s="150" t="str">
        <f t="shared" si="2"/>
        <v>3</v>
      </c>
      <c r="O10" s="154">
        <f t="shared" si="3"/>
        <v>0</v>
      </c>
      <c r="P10" s="46">
        <f t="shared" si="4"/>
        <v>0</v>
      </c>
      <c r="Q10" s="46">
        <f t="shared" si="5"/>
        <v>0</v>
      </c>
      <c r="R10" s="46">
        <f t="shared" si="6"/>
        <v>0</v>
      </c>
      <c r="S10" s="163"/>
      <c r="T10" s="154">
        <f t="shared" si="7"/>
        <v>0</v>
      </c>
      <c r="U10" s="46">
        <f t="shared" si="8"/>
        <v>0</v>
      </c>
      <c r="V10" s="46">
        <f t="shared" si="9"/>
        <v>0</v>
      </c>
      <c r="W10" s="46">
        <f t="shared" si="10"/>
        <v>0</v>
      </c>
      <c r="X10" s="156"/>
      <c r="Y10" s="154">
        <f t="shared" si="11"/>
        <v>0</v>
      </c>
      <c r="Z10" s="46">
        <f t="shared" si="12"/>
        <v>0</v>
      </c>
      <c r="AA10" s="46">
        <f t="shared" si="13"/>
        <v>0</v>
      </c>
      <c r="AB10" s="46">
        <f t="shared" si="14"/>
        <v>0</v>
      </c>
      <c r="AC10" s="156"/>
      <c r="AD10" s="154">
        <f t="shared" si="15"/>
        <v>1</v>
      </c>
      <c r="AE10" s="46">
        <f t="shared" si="16"/>
        <v>3</v>
      </c>
      <c r="AF10" s="46">
        <f t="shared" si="17"/>
        <v>3</v>
      </c>
      <c r="AG10" s="46">
        <f t="shared" si="18"/>
        <v>2</v>
      </c>
      <c r="AH10" s="156"/>
      <c r="AI10" s="154">
        <f t="shared" si="19"/>
        <v>0</v>
      </c>
      <c r="AJ10" s="46">
        <f t="shared" si="20"/>
        <v>0</v>
      </c>
      <c r="AK10" s="46">
        <f t="shared" si="21"/>
        <v>0</v>
      </c>
      <c r="AL10" s="46">
        <f t="shared" si="22"/>
        <v>0</v>
      </c>
      <c r="AM10" s="156"/>
      <c r="AN10" s="154">
        <f t="shared" si="23"/>
        <v>1</v>
      </c>
      <c r="AO10" s="46">
        <f t="shared" si="24"/>
        <v>0</v>
      </c>
      <c r="AP10" s="46">
        <f t="shared" si="25"/>
        <v>2</v>
      </c>
      <c r="AQ10" s="46">
        <f t="shared" si="26"/>
        <v>3</v>
      </c>
      <c r="AR10" s="156"/>
      <c r="AS10" s="154">
        <f t="shared" si="27"/>
        <v>0</v>
      </c>
      <c r="AT10" s="46">
        <f t="shared" si="28"/>
        <v>0</v>
      </c>
      <c r="AU10" s="46">
        <f t="shared" si="29"/>
        <v>0</v>
      </c>
      <c r="AV10" s="46">
        <f t="shared" si="30"/>
        <v>0</v>
      </c>
      <c r="AW10" s="156"/>
      <c r="AX10" s="154">
        <f t="shared" si="31"/>
        <v>0</v>
      </c>
      <c r="AY10" s="46">
        <f t="shared" si="32"/>
        <v>0</v>
      </c>
      <c r="AZ10" s="46">
        <f t="shared" si="33"/>
        <v>0</v>
      </c>
      <c r="BA10" s="46">
        <f t="shared" si="34"/>
        <v>0</v>
      </c>
      <c r="BB10" s="156"/>
      <c r="BH10" s="144" t="s">
        <v>82</v>
      </c>
      <c r="BI10" s="144"/>
      <c r="BJ10" s="144" t="s">
        <v>83</v>
      </c>
      <c r="BK10" s="144" t="s">
        <v>222</v>
      </c>
    </row>
    <row r="11" spans="1:63" s="148" customFormat="1" ht="24" x14ac:dyDescent="0.2">
      <c r="A11" s="147">
        <v>3</v>
      </c>
      <c r="B11" s="158">
        <v>1</v>
      </c>
      <c r="D11" s="149" t="str">
        <f>VLOOKUP(A11,'Databáze B'!$A$3:$B$10,2,FALSE)</f>
        <v>HC Vlci</v>
      </c>
      <c r="E11" s="150" t="s">
        <v>12</v>
      </c>
      <c r="F11" s="149" t="str">
        <f>VLOOKUP(B11,'Databáze B'!$A$3:$B$10,2,FALSE)</f>
        <v>Dream Team</v>
      </c>
      <c r="G11" s="151">
        <v>1</v>
      </c>
      <c r="H11" s="152" t="s">
        <v>12</v>
      </c>
      <c r="I11" s="153">
        <v>16</v>
      </c>
      <c r="K11" s="150">
        <f t="shared" si="0"/>
        <v>1</v>
      </c>
      <c r="L11" s="150" t="str">
        <f t="shared" si="1"/>
        <v>H</v>
      </c>
      <c r="M11" s="150" t="str">
        <f t="shared" si="2"/>
        <v>3</v>
      </c>
      <c r="O11" s="154">
        <f t="shared" si="3"/>
        <v>1</v>
      </c>
      <c r="P11" s="46">
        <f t="shared" si="4"/>
        <v>3</v>
      </c>
      <c r="Q11" s="46">
        <f t="shared" si="5"/>
        <v>16</v>
      </c>
      <c r="R11" s="46">
        <f t="shared" si="6"/>
        <v>1</v>
      </c>
      <c r="S11" s="163"/>
      <c r="T11" s="154">
        <f t="shared" si="7"/>
        <v>0</v>
      </c>
      <c r="U11" s="46">
        <f t="shared" si="8"/>
        <v>0</v>
      </c>
      <c r="V11" s="46">
        <f t="shared" si="9"/>
        <v>0</v>
      </c>
      <c r="W11" s="46">
        <f t="shared" si="10"/>
        <v>0</v>
      </c>
      <c r="X11" s="156"/>
      <c r="Y11" s="154">
        <f t="shared" si="11"/>
        <v>1</v>
      </c>
      <c r="Z11" s="46">
        <f t="shared" si="12"/>
        <v>0</v>
      </c>
      <c r="AA11" s="46">
        <f t="shared" si="13"/>
        <v>1</v>
      </c>
      <c r="AB11" s="46">
        <f t="shared" si="14"/>
        <v>16</v>
      </c>
      <c r="AC11" s="156"/>
      <c r="AD11" s="154">
        <f t="shared" si="15"/>
        <v>0</v>
      </c>
      <c r="AE11" s="46">
        <f t="shared" si="16"/>
        <v>0</v>
      </c>
      <c r="AF11" s="46">
        <f t="shared" si="17"/>
        <v>0</v>
      </c>
      <c r="AG11" s="46">
        <f t="shared" si="18"/>
        <v>0</v>
      </c>
      <c r="AH11" s="156"/>
      <c r="AI11" s="154">
        <f t="shared" si="19"/>
        <v>0</v>
      </c>
      <c r="AJ11" s="46">
        <f t="shared" si="20"/>
        <v>0</v>
      </c>
      <c r="AK11" s="46">
        <f t="shared" si="21"/>
        <v>0</v>
      </c>
      <c r="AL11" s="46">
        <f t="shared" si="22"/>
        <v>0</v>
      </c>
      <c r="AM11" s="156"/>
      <c r="AN11" s="154">
        <f t="shared" si="23"/>
        <v>0</v>
      </c>
      <c r="AO11" s="46">
        <f t="shared" si="24"/>
        <v>0</v>
      </c>
      <c r="AP11" s="46">
        <f t="shared" si="25"/>
        <v>0</v>
      </c>
      <c r="AQ11" s="46">
        <f t="shared" si="26"/>
        <v>0</v>
      </c>
      <c r="AR11" s="156"/>
      <c r="AS11" s="154">
        <f t="shared" si="27"/>
        <v>0</v>
      </c>
      <c r="AT11" s="46">
        <f t="shared" si="28"/>
        <v>0</v>
      </c>
      <c r="AU11" s="46">
        <f t="shared" si="29"/>
        <v>0</v>
      </c>
      <c r="AV11" s="46">
        <f t="shared" si="30"/>
        <v>0</v>
      </c>
      <c r="AW11" s="156"/>
      <c r="AX11" s="154">
        <f t="shared" si="31"/>
        <v>0</v>
      </c>
      <c r="AY11" s="46">
        <f t="shared" si="32"/>
        <v>0</v>
      </c>
      <c r="AZ11" s="46">
        <f t="shared" si="33"/>
        <v>0</v>
      </c>
      <c r="BA11" s="46">
        <f t="shared" si="34"/>
        <v>0</v>
      </c>
      <c r="BB11" s="156"/>
      <c r="BH11" s="144" t="s">
        <v>137</v>
      </c>
      <c r="BI11" s="144"/>
      <c r="BJ11" s="144" t="s">
        <v>138</v>
      </c>
      <c r="BK11" s="75"/>
    </row>
    <row r="12" spans="1:63" s="148" customFormat="1" ht="15.75" x14ac:dyDescent="0.2">
      <c r="A12" s="160">
        <v>2</v>
      </c>
      <c r="B12" s="159">
        <v>8</v>
      </c>
      <c r="D12" s="149" t="str">
        <f>VLOOKUP(A12,'Databáze B'!$A$3:$B$10,2,FALSE)</f>
        <v>Borovná</v>
      </c>
      <c r="E12" s="150" t="s">
        <v>12</v>
      </c>
      <c r="F12" s="149" t="str">
        <f>VLOOKUP(B12,'Databáze B'!$A$3:$B$10,2,FALSE)</f>
        <v>Vitamíni Konoro</v>
      </c>
      <c r="G12" s="151">
        <v>5</v>
      </c>
      <c r="H12" s="152" t="s">
        <v>12</v>
      </c>
      <c r="I12" s="153">
        <v>0</v>
      </c>
      <c r="K12" s="150">
        <f t="shared" si="0"/>
        <v>1</v>
      </c>
      <c r="L12" s="150" t="str">
        <f t="shared" si="1"/>
        <v>D</v>
      </c>
      <c r="M12" s="150" t="str">
        <f t="shared" si="2"/>
        <v>3</v>
      </c>
      <c r="O12" s="154">
        <f t="shared" si="3"/>
        <v>0</v>
      </c>
      <c r="P12" s="46">
        <f t="shared" si="4"/>
        <v>0</v>
      </c>
      <c r="Q12" s="46">
        <f t="shared" si="5"/>
        <v>0</v>
      </c>
      <c r="R12" s="46">
        <f t="shared" si="6"/>
        <v>0</v>
      </c>
      <c r="S12" s="163"/>
      <c r="T12" s="154">
        <f t="shared" si="7"/>
        <v>1</v>
      </c>
      <c r="U12" s="46">
        <f t="shared" si="8"/>
        <v>3</v>
      </c>
      <c r="V12" s="46">
        <f t="shared" si="9"/>
        <v>5</v>
      </c>
      <c r="W12" s="46">
        <f t="shared" si="10"/>
        <v>0</v>
      </c>
      <c r="X12" s="156"/>
      <c r="Y12" s="154">
        <f t="shared" si="11"/>
        <v>0</v>
      </c>
      <c r="Z12" s="46">
        <f t="shared" si="12"/>
        <v>0</v>
      </c>
      <c r="AA12" s="46">
        <f t="shared" si="13"/>
        <v>0</v>
      </c>
      <c r="AB12" s="46">
        <f t="shared" si="14"/>
        <v>0</v>
      </c>
      <c r="AC12" s="156"/>
      <c r="AD12" s="154">
        <f t="shared" si="15"/>
        <v>0</v>
      </c>
      <c r="AE12" s="46">
        <f t="shared" si="16"/>
        <v>0</v>
      </c>
      <c r="AF12" s="46">
        <f t="shared" si="17"/>
        <v>0</v>
      </c>
      <c r="AG12" s="46">
        <f t="shared" si="18"/>
        <v>0</v>
      </c>
      <c r="AH12" s="156"/>
      <c r="AI12" s="154">
        <f t="shared" si="19"/>
        <v>0</v>
      </c>
      <c r="AJ12" s="46">
        <f t="shared" si="20"/>
        <v>0</v>
      </c>
      <c r="AK12" s="46">
        <f t="shared" si="21"/>
        <v>0</v>
      </c>
      <c r="AL12" s="46">
        <f t="shared" si="22"/>
        <v>0</v>
      </c>
      <c r="AM12" s="156"/>
      <c r="AN12" s="154">
        <f t="shared" si="23"/>
        <v>0</v>
      </c>
      <c r="AO12" s="46">
        <f t="shared" si="24"/>
        <v>0</v>
      </c>
      <c r="AP12" s="46">
        <f t="shared" si="25"/>
        <v>0</v>
      </c>
      <c r="AQ12" s="46">
        <f t="shared" si="26"/>
        <v>0</v>
      </c>
      <c r="AR12" s="156"/>
      <c r="AS12" s="154">
        <f t="shared" si="27"/>
        <v>0</v>
      </c>
      <c r="AT12" s="46">
        <f t="shared" si="28"/>
        <v>0</v>
      </c>
      <c r="AU12" s="46">
        <f t="shared" si="29"/>
        <v>0</v>
      </c>
      <c r="AV12" s="46">
        <f t="shared" si="30"/>
        <v>0</v>
      </c>
      <c r="AW12" s="156"/>
      <c r="AX12" s="154">
        <f t="shared" si="31"/>
        <v>1</v>
      </c>
      <c r="AY12" s="46">
        <f t="shared" si="32"/>
        <v>0</v>
      </c>
      <c r="AZ12" s="46">
        <f t="shared" si="33"/>
        <v>0</v>
      </c>
      <c r="BA12" s="46">
        <f t="shared" si="34"/>
        <v>5</v>
      </c>
      <c r="BB12" s="156"/>
      <c r="BH12" s="145" t="s">
        <v>49</v>
      </c>
      <c r="BI12" s="144"/>
      <c r="BJ12" s="144"/>
      <c r="BK12" s="75"/>
    </row>
    <row r="13" spans="1:63" s="148" customFormat="1" ht="15.75" x14ac:dyDescent="0.2">
      <c r="A13" s="161">
        <v>4</v>
      </c>
      <c r="B13" s="146">
        <v>7</v>
      </c>
      <c r="D13" s="149" t="str">
        <f>VLOOKUP(A13,'Databáze B'!$A$3:$B$10,2,FALSE)</f>
        <v>Hříšice</v>
      </c>
      <c r="E13" s="150" t="s">
        <v>12</v>
      </c>
      <c r="F13" s="149" t="str">
        <f>VLOOKUP(B13,'Databáze B'!$A$3:$B$10,2,FALSE)</f>
        <v>Červený Hrádek</v>
      </c>
      <c r="G13" s="151">
        <v>5</v>
      </c>
      <c r="H13" s="152" t="s">
        <v>12</v>
      </c>
      <c r="I13" s="153">
        <v>2</v>
      </c>
      <c r="K13" s="150">
        <f t="shared" si="0"/>
        <v>1</v>
      </c>
      <c r="L13" s="150" t="str">
        <f t="shared" si="1"/>
        <v>D</v>
      </c>
      <c r="M13" s="150" t="str">
        <f t="shared" si="2"/>
        <v>3</v>
      </c>
      <c r="O13" s="154">
        <f t="shared" si="3"/>
        <v>0</v>
      </c>
      <c r="P13" s="46">
        <f t="shared" si="4"/>
        <v>0</v>
      </c>
      <c r="Q13" s="46">
        <f t="shared" si="5"/>
        <v>0</v>
      </c>
      <c r="R13" s="46">
        <f t="shared" si="6"/>
        <v>0</v>
      </c>
      <c r="S13" s="163"/>
      <c r="T13" s="154">
        <f t="shared" si="7"/>
        <v>0</v>
      </c>
      <c r="U13" s="46">
        <f t="shared" si="8"/>
        <v>0</v>
      </c>
      <c r="V13" s="46">
        <f t="shared" si="9"/>
        <v>0</v>
      </c>
      <c r="W13" s="46">
        <f t="shared" si="10"/>
        <v>0</v>
      </c>
      <c r="X13" s="156"/>
      <c r="Y13" s="154">
        <f t="shared" si="11"/>
        <v>0</v>
      </c>
      <c r="Z13" s="46">
        <f t="shared" si="12"/>
        <v>0</v>
      </c>
      <c r="AA13" s="46">
        <f t="shared" si="13"/>
        <v>0</v>
      </c>
      <c r="AB13" s="46">
        <f t="shared" si="14"/>
        <v>0</v>
      </c>
      <c r="AC13" s="156"/>
      <c r="AD13" s="154">
        <f t="shared" si="15"/>
        <v>1</v>
      </c>
      <c r="AE13" s="46">
        <f t="shared" si="16"/>
        <v>3</v>
      </c>
      <c r="AF13" s="46">
        <f t="shared" si="17"/>
        <v>5</v>
      </c>
      <c r="AG13" s="46">
        <f t="shared" si="18"/>
        <v>2</v>
      </c>
      <c r="AH13" s="156"/>
      <c r="AI13" s="154">
        <f t="shared" si="19"/>
        <v>0</v>
      </c>
      <c r="AJ13" s="46">
        <f t="shared" si="20"/>
        <v>0</v>
      </c>
      <c r="AK13" s="46">
        <f t="shared" si="21"/>
        <v>0</v>
      </c>
      <c r="AL13" s="46">
        <f t="shared" si="22"/>
        <v>0</v>
      </c>
      <c r="AM13" s="156"/>
      <c r="AN13" s="154">
        <f t="shared" si="23"/>
        <v>0</v>
      </c>
      <c r="AO13" s="46">
        <f t="shared" si="24"/>
        <v>0</v>
      </c>
      <c r="AP13" s="46">
        <f t="shared" si="25"/>
        <v>0</v>
      </c>
      <c r="AQ13" s="46">
        <f t="shared" si="26"/>
        <v>0</v>
      </c>
      <c r="AR13" s="156"/>
      <c r="AS13" s="154">
        <f t="shared" si="27"/>
        <v>1</v>
      </c>
      <c r="AT13" s="46">
        <f t="shared" si="28"/>
        <v>0</v>
      </c>
      <c r="AU13" s="46">
        <f t="shared" si="29"/>
        <v>2</v>
      </c>
      <c r="AV13" s="46">
        <f t="shared" si="30"/>
        <v>5</v>
      </c>
      <c r="AW13" s="156"/>
      <c r="AX13" s="154">
        <f t="shared" si="31"/>
        <v>0</v>
      </c>
      <c r="AY13" s="46">
        <f t="shared" si="32"/>
        <v>0</v>
      </c>
      <c r="AZ13" s="46">
        <f t="shared" si="33"/>
        <v>0</v>
      </c>
      <c r="BA13" s="46">
        <f t="shared" si="34"/>
        <v>0</v>
      </c>
      <c r="BB13" s="156"/>
      <c r="BH13" s="144" t="s">
        <v>94</v>
      </c>
      <c r="BI13" s="144"/>
      <c r="BJ13" s="144" t="s">
        <v>95</v>
      </c>
      <c r="BK13" s="75"/>
    </row>
    <row r="14" spans="1:63" s="148" customFormat="1" ht="15.75" x14ac:dyDescent="0.2">
      <c r="A14" s="162">
        <v>5</v>
      </c>
      <c r="B14" s="157">
        <v>6</v>
      </c>
      <c r="D14" s="149" t="str">
        <f>VLOOKUP(A14,'Databáze B'!$A$3:$B$10,2,FALSE)</f>
        <v>Rezerva Dačice</v>
      </c>
      <c r="E14" s="150" t="s">
        <v>12</v>
      </c>
      <c r="F14" s="149" t="str">
        <f>VLOOKUP(B14,'Databáze B'!$A$3:$B$10,2,FALSE)</f>
        <v>Třeštice B</v>
      </c>
      <c r="G14" s="151">
        <v>3</v>
      </c>
      <c r="H14" s="152" t="s">
        <v>12</v>
      </c>
      <c r="I14" s="153">
        <v>2</v>
      </c>
      <c r="K14" s="150">
        <f t="shared" si="0"/>
        <v>1</v>
      </c>
      <c r="L14" s="150" t="str">
        <f t="shared" si="1"/>
        <v>D</v>
      </c>
      <c r="M14" s="150" t="str">
        <f t="shared" si="2"/>
        <v>3</v>
      </c>
      <c r="O14" s="154">
        <f t="shared" si="3"/>
        <v>0</v>
      </c>
      <c r="P14" s="46">
        <f t="shared" si="4"/>
        <v>0</v>
      </c>
      <c r="Q14" s="46">
        <f t="shared" si="5"/>
        <v>0</v>
      </c>
      <c r="R14" s="46">
        <f t="shared" si="6"/>
        <v>0</v>
      </c>
      <c r="S14" s="163"/>
      <c r="T14" s="154">
        <f t="shared" si="7"/>
        <v>0</v>
      </c>
      <c r="U14" s="46">
        <f t="shared" si="8"/>
        <v>0</v>
      </c>
      <c r="V14" s="46">
        <f t="shared" si="9"/>
        <v>0</v>
      </c>
      <c r="W14" s="46">
        <f t="shared" si="10"/>
        <v>0</v>
      </c>
      <c r="X14" s="156"/>
      <c r="Y14" s="154">
        <f t="shared" si="11"/>
        <v>0</v>
      </c>
      <c r="Z14" s="46">
        <f t="shared" si="12"/>
        <v>0</v>
      </c>
      <c r="AA14" s="46">
        <f t="shared" si="13"/>
        <v>0</v>
      </c>
      <c r="AB14" s="46">
        <f t="shared" si="14"/>
        <v>0</v>
      </c>
      <c r="AC14" s="156"/>
      <c r="AD14" s="154">
        <f t="shared" si="15"/>
        <v>0</v>
      </c>
      <c r="AE14" s="46">
        <f t="shared" si="16"/>
        <v>0</v>
      </c>
      <c r="AF14" s="46">
        <f t="shared" si="17"/>
        <v>0</v>
      </c>
      <c r="AG14" s="46">
        <f t="shared" si="18"/>
        <v>0</v>
      </c>
      <c r="AH14" s="156"/>
      <c r="AI14" s="154">
        <f t="shared" si="19"/>
        <v>1</v>
      </c>
      <c r="AJ14" s="46">
        <f t="shared" si="20"/>
        <v>3</v>
      </c>
      <c r="AK14" s="46">
        <f t="shared" si="21"/>
        <v>3</v>
      </c>
      <c r="AL14" s="46">
        <f t="shared" si="22"/>
        <v>2</v>
      </c>
      <c r="AM14" s="156"/>
      <c r="AN14" s="154">
        <f t="shared" si="23"/>
        <v>1</v>
      </c>
      <c r="AO14" s="46">
        <f t="shared" si="24"/>
        <v>0</v>
      </c>
      <c r="AP14" s="46">
        <f t="shared" si="25"/>
        <v>2</v>
      </c>
      <c r="AQ14" s="46">
        <f t="shared" si="26"/>
        <v>3</v>
      </c>
      <c r="AR14" s="156"/>
      <c r="AS14" s="154">
        <f t="shared" si="27"/>
        <v>0</v>
      </c>
      <c r="AT14" s="46">
        <f t="shared" si="28"/>
        <v>0</v>
      </c>
      <c r="AU14" s="46">
        <f t="shared" si="29"/>
        <v>0</v>
      </c>
      <c r="AV14" s="46">
        <f t="shared" si="30"/>
        <v>0</v>
      </c>
      <c r="AW14" s="156"/>
      <c r="AX14" s="154">
        <f t="shared" si="31"/>
        <v>0</v>
      </c>
      <c r="AY14" s="46">
        <f t="shared" si="32"/>
        <v>0</v>
      </c>
      <c r="AZ14" s="46">
        <f t="shared" si="33"/>
        <v>0</v>
      </c>
      <c r="BA14" s="46">
        <f t="shared" si="34"/>
        <v>0</v>
      </c>
      <c r="BB14" s="156"/>
      <c r="BH14" s="144" t="s">
        <v>96</v>
      </c>
      <c r="BI14" s="144"/>
      <c r="BJ14" s="144" t="s">
        <v>97</v>
      </c>
      <c r="BK14" s="75"/>
    </row>
    <row r="15" spans="1:63" s="148" customFormat="1" ht="24" x14ac:dyDescent="0.2">
      <c r="A15" s="160">
        <v>2</v>
      </c>
      <c r="B15" s="147">
        <v>3</v>
      </c>
      <c r="D15" s="149" t="str">
        <f>VLOOKUP(A15,'Databáze B'!$A$3:$B$10,2,FALSE)</f>
        <v>Borovná</v>
      </c>
      <c r="E15" s="150" t="s">
        <v>12</v>
      </c>
      <c r="F15" s="149" t="str">
        <f>VLOOKUP(B15,'Databáze B'!$A$3:$B$10,2,FALSE)</f>
        <v>HC Vlci</v>
      </c>
      <c r="G15" s="151">
        <v>14</v>
      </c>
      <c r="H15" s="152" t="s">
        <v>12</v>
      </c>
      <c r="I15" s="153">
        <v>2</v>
      </c>
      <c r="K15" s="150">
        <f t="shared" si="0"/>
        <v>1</v>
      </c>
      <c r="L15" s="150" t="str">
        <f t="shared" si="1"/>
        <v>D</v>
      </c>
      <c r="M15" s="150" t="str">
        <f t="shared" si="2"/>
        <v>3</v>
      </c>
      <c r="O15" s="154">
        <f t="shared" si="3"/>
        <v>0</v>
      </c>
      <c r="P15" s="46">
        <f t="shared" si="4"/>
        <v>0</v>
      </c>
      <c r="Q15" s="46">
        <f t="shared" si="5"/>
        <v>0</v>
      </c>
      <c r="R15" s="46">
        <f t="shared" si="6"/>
        <v>0</v>
      </c>
      <c r="S15" s="163"/>
      <c r="T15" s="154">
        <f t="shared" si="7"/>
        <v>1</v>
      </c>
      <c r="U15" s="46">
        <f t="shared" si="8"/>
        <v>3</v>
      </c>
      <c r="V15" s="46">
        <f t="shared" si="9"/>
        <v>14</v>
      </c>
      <c r="W15" s="46">
        <f t="shared" si="10"/>
        <v>2</v>
      </c>
      <c r="X15" s="156"/>
      <c r="Y15" s="154">
        <f t="shared" si="11"/>
        <v>1</v>
      </c>
      <c r="Z15" s="46">
        <f t="shared" si="12"/>
        <v>0</v>
      </c>
      <c r="AA15" s="46">
        <f t="shared" si="13"/>
        <v>2</v>
      </c>
      <c r="AB15" s="46">
        <f t="shared" si="14"/>
        <v>14</v>
      </c>
      <c r="AC15" s="156"/>
      <c r="AD15" s="154">
        <f t="shared" si="15"/>
        <v>0</v>
      </c>
      <c r="AE15" s="46">
        <f t="shared" si="16"/>
        <v>0</v>
      </c>
      <c r="AF15" s="46">
        <f t="shared" si="17"/>
        <v>0</v>
      </c>
      <c r="AG15" s="46">
        <f t="shared" si="18"/>
        <v>0</v>
      </c>
      <c r="AH15" s="156"/>
      <c r="AI15" s="154">
        <f t="shared" si="19"/>
        <v>0</v>
      </c>
      <c r="AJ15" s="46">
        <f t="shared" si="20"/>
        <v>0</v>
      </c>
      <c r="AK15" s="46">
        <f t="shared" si="21"/>
        <v>0</v>
      </c>
      <c r="AL15" s="46">
        <f t="shared" si="22"/>
        <v>0</v>
      </c>
      <c r="AM15" s="156"/>
      <c r="AN15" s="154">
        <f t="shared" si="23"/>
        <v>0</v>
      </c>
      <c r="AO15" s="46">
        <f t="shared" si="24"/>
        <v>0</v>
      </c>
      <c r="AP15" s="46">
        <f t="shared" si="25"/>
        <v>0</v>
      </c>
      <c r="AQ15" s="46">
        <f t="shared" si="26"/>
        <v>0</v>
      </c>
      <c r="AR15" s="156"/>
      <c r="AS15" s="154">
        <f t="shared" si="27"/>
        <v>0</v>
      </c>
      <c r="AT15" s="46">
        <f t="shared" si="28"/>
        <v>0</v>
      </c>
      <c r="AU15" s="46">
        <f t="shared" si="29"/>
        <v>0</v>
      </c>
      <c r="AV15" s="46">
        <f t="shared" si="30"/>
        <v>0</v>
      </c>
      <c r="AW15" s="156"/>
      <c r="AX15" s="154">
        <f t="shared" si="31"/>
        <v>0</v>
      </c>
      <c r="AY15" s="46">
        <f t="shared" si="32"/>
        <v>0</v>
      </c>
      <c r="AZ15" s="46">
        <f t="shared" si="33"/>
        <v>0</v>
      </c>
      <c r="BA15" s="46">
        <f t="shared" si="34"/>
        <v>0</v>
      </c>
      <c r="BB15" s="156"/>
      <c r="BH15" s="144" t="s">
        <v>120</v>
      </c>
      <c r="BI15" s="144"/>
      <c r="BJ15" s="144" t="s">
        <v>121</v>
      </c>
      <c r="BK15" s="75"/>
    </row>
    <row r="16" spans="1:63" s="148" customFormat="1" ht="24" x14ac:dyDescent="0.2">
      <c r="A16" s="158">
        <v>1</v>
      </c>
      <c r="B16" s="161">
        <v>4</v>
      </c>
      <c r="D16" s="149" t="str">
        <f>VLOOKUP(A16,'Databáze B'!$A$3:$B$10,2,FALSE)</f>
        <v>Dream Team</v>
      </c>
      <c r="E16" s="150" t="s">
        <v>12</v>
      </c>
      <c r="F16" s="149" t="str">
        <f>VLOOKUP(B16,'Databáze B'!$A$3:$B$10,2,FALSE)</f>
        <v>Hříšice</v>
      </c>
      <c r="G16" s="151">
        <v>14</v>
      </c>
      <c r="H16" s="152" t="s">
        <v>12</v>
      </c>
      <c r="I16" s="153">
        <v>5</v>
      </c>
      <c r="K16" s="150">
        <f t="shared" si="0"/>
        <v>1</v>
      </c>
      <c r="L16" s="150" t="str">
        <f t="shared" si="1"/>
        <v>D</v>
      </c>
      <c r="M16" s="150" t="str">
        <f t="shared" si="2"/>
        <v>3</v>
      </c>
      <c r="O16" s="154">
        <f t="shared" si="3"/>
        <v>1</v>
      </c>
      <c r="P16" s="46">
        <f t="shared" si="4"/>
        <v>3</v>
      </c>
      <c r="Q16" s="46">
        <f t="shared" si="5"/>
        <v>14</v>
      </c>
      <c r="R16" s="46">
        <f t="shared" si="6"/>
        <v>5</v>
      </c>
      <c r="S16" s="163"/>
      <c r="T16" s="154">
        <f t="shared" si="7"/>
        <v>0</v>
      </c>
      <c r="U16" s="46">
        <f t="shared" si="8"/>
        <v>0</v>
      </c>
      <c r="V16" s="46">
        <f t="shared" si="9"/>
        <v>0</v>
      </c>
      <c r="W16" s="46">
        <f t="shared" si="10"/>
        <v>0</v>
      </c>
      <c r="X16" s="156"/>
      <c r="Y16" s="154">
        <f t="shared" si="11"/>
        <v>0</v>
      </c>
      <c r="Z16" s="46">
        <f t="shared" si="12"/>
        <v>0</v>
      </c>
      <c r="AA16" s="46">
        <f t="shared" si="13"/>
        <v>0</v>
      </c>
      <c r="AB16" s="46">
        <f t="shared" si="14"/>
        <v>0</v>
      </c>
      <c r="AC16" s="156"/>
      <c r="AD16" s="154">
        <f t="shared" si="15"/>
        <v>1</v>
      </c>
      <c r="AE16" s="46">
        <f t="shared" si="16"/>
        <v>0</v>
      </c>
      <c r="AF16" s="46">
        <f t="shared" si="17"/>
        <v>5</v>
      </c>
      <c r="AG16" s="46">
        <f t="shared" si="18"/>
        <v>14</v>
      </c>
      <c r="AH16" s="156"/>
      <c r="AI16" s="154">
        <f t="shared" si="19"/>
        <v>0</v>
      </c>
      <c r="AJ16" s="46">
        <f t="shared" si="20"/>
        <v>0</v>
      </c>
      <c r="AK16" s="46">
        <f t="shared" si="21"/>
        <v>0</v>
      </c>
      <c r="AL16" s="46">
        <f t="shared" si="22"/>
        <v>0</v>
      </c>
      <c r="AM16" s="156"/>
      <c r="AN16" s="154">
        <f t="shared" si="23"/>
        <v>0</v>
      </c>
      <c r="AO16" s="46">
        <f t="shared" si="24"/>
        <v>0</v>
      </c>
      <c r="AP16" s="46">
        <f t="shared" si="25"/>
        <v>0</v>
      </c>
      <c r="AQ16" s="46">
        <f t="shared" si="26"/>
        <v>0</v>
      </c>
      <c r="AR16" s="156"/>
      <c r="AS16" s="154">
        <f t="shared" si="27"/>
        <v>0</v>
      </c>
      <c r="AT16" s="46">
        <f t="shared" si="28"/>
        <v>0</v>
      </c>
      <c r="AU16" s="46">
        <f t="shared" si="29"/>
        <v>0</v>
      </c>
      <c r="AV16" s="46">
        <f t="shared" si="30"/>
        <v>0</v>
      </c>
      <c r="AW16" s="156"/>
      <c r="AX16" s="154">
        <f t="shared" si="31"/>
        <v>0</v>
      </c>
      <c r="AY16" s="46">
        <f t="shared" si="32"/>
        <v>0</v>
      </c>
      <c r="AZ16" s="46">
        <f t="shared" si="33"/>
        <v>0</v>
      </c>
      <c r="BA16" s="46">
        <f t="shared" si="34"/>
        <v>0</v>
      </c>
      <c r="BB16" s="156"/>
      <c r="BH16" s="144" t="s">
        <v>108</v>
      </c>
      <c r="BI16" s="144"/>
      <c r="BJ16" s="144" t="s">
        <v>109</v>
      </c>
      <c r="BK16" s="75"/>
    </row>
    <row r="17" spans="1:63" s="148" customFormat="1" ht="15.75" x14ac:dyDescent="0.2">
      <c r="A17" s="159">
        <v>8</v>
      </c>
      <c r="B17" s="157">
        <v>6</v>
      </c>
      <c r="D17" s="149" t="str">
        <f>VLOOKUP(A17,'Databáze B'!$A$3:$B$10,2,FALSE)</f>
        <v>Vitamíni Konoro</v>
      </c>
      <c r="E17" s="150" t="s">
        <v>12</v>
      </c>
      <c r="F17" s="149" t="str">
        <f>VLOOKUP(B17,'Databáze B'!$A$3:$B$10,2,FALSE)</f>
        <v>Třeštice B</v>
      </c>
      <c r="G17" s="151">
        <v>0</v>
      </c>
      <c r="H17" s="152" t="s">
        <v>12</v>
      </c>
      <c r="I17" s="153">
        <v>5</v>
      </c>
      <c r="K17" s="150">
        <f t="shared" si="0"/>
        <v>1</v>
      </c>
      <c r="L17" s="150" t="str">
        <f t="shared" si="1"/>
        <v>H</v>
      </c>
      <c r="M17" s="150" t="str">
        <f t="shared" si="2"/>
        <v>3</v>
      </c>
      <c r="O17" s="154">
        <f t="shared" si="3"/>
        <v>0</v>
      </c>
      <c r="P17" s="46">
        <f t="shared" si="4"/>
        <v>0</v>
      </c>
      <c r="Q17" s="46">
        <f t="shared" si="5"/>
        <v>0</v>
      </c>
      <c r="R17" s="46">
        <f t="shared" si="6"/>
        <v>0</v>
      </c>
      <c r="S17" s="163"/>
      <c r="T17" s="154">
        <f t="shared" si="7"/>
        <v>0</v>
      </c>
      <c r="U17" s="46">
        <f t="shared" si="8"/>
        <v>0</v>
      </c>
      <c r="V17" s="46">
        <f t="shared" si="9"/>
        <v>0</v>
      </c>
      <c r="W17" s="46">
        <f t="shared" si="10"/>
        <v>0</v>
      </c>
      <c r="X17" s="156"/>
      <c r="Y17" s="154">
        <f t="shared" si="11"/>
        <v>0</v>
      </c>
      <c r="Z17" s="46">
        <f t="shared" si="12"/>
        <v>0</v>
      </c>
      <c r="AA17" s="46">
        <f t="shared" si="13"/>
        <v>0</v>
      </c>
      <c r="AB17" s="46">
        <f t="shared" si="14"/>
        <v>0</v>
      </c>
      <c r="AC17" s="156"/>
      <c r="AD17" s="154">
        <f t="shared" si="15"/>
        <v>0</v>
      </c>
      <c r="AE17" s="46">
        <f t="shared" si="16"/>
        <v>0</v>
      </c>
      <c r="AF17" s="46">
        <f t="shared" si="17"/>
        <v>0</v>
      </c>
      <c r="AG17" s="46">
        <f t="shared" si="18"/>
        <v>0</v>
      </c>
      <c r="AH17" s="156"/>
      <c r="AI17" s="154">
        <f t="shared" si="19"/>
        <v>0</v>
      </c>
      <c r="AJ17" s="46">
        <f t="shared" si="20"/>
        <v>0</v>
      </c>
      <c r="AK17" s="46">
        <f t="shared" si="21"/>
        <v>0</v>
      </c>
      <c r="AL17" s="46">
        <f t="shared" si="22"/>
        <v>0</v>
      </c>
      <c r="AM17" s="156"/>
      <c r="AN17" s="154">
        <f t="shared" si="23"/>
        <v>1</v>
      </c>
      <c r="AO17" s="46">
        <f t="shared" si="24"/>
        <v>3</v>
      </c>
      <c r="AP17" s="46">
        <f t="shared" si="25"/>
        <v>5</v>
      </c>
      <c r="AQ17" s="46">
        <f t="shared" si="26"/>
        <v>0</v>
      </c>
      <c r="AR17" s="156"/>
      <c r="AS17" s="154">
        <f t="shared" si="27"/>
        <v>0</v>
      </c>
      <c r="AT17" s="46">
        <f t="shared" si="28"/>
        <v>0</v>
      </c>
      <c r="AU17" s="46">
        <f t="shared" si="29"/>
        <v>0</v>
      </c>
      <c r="AV17" s="46">
        <f t="shared" si="30"/>
        <v>0</v>
      </c>
      <c r="AW17" s="156"/>
      <c r="AX17" s="154">
        <f t="shared" si="31"/>
        <v>1</v>
      </c>
      <c r="AY17" s="46">
        <f t="shared" si="32"/>
        <v>0</v>
      </c>
      <c r="AZ17" s="46">
        <f t="shared" si="33"/>
        <v>0</v>
      </c>
      <c r="BA17" s="46">
        <f t="shared" si="34"/>
        <v>5</v>
      </c>
      <c r="BB17" s="156"/>
      <c r="BH17" s="145" t="s">
        <v>49</v>
      </c>
      <c r="BI17" s="144"/>
      <c r="BJ17" s="144"/>
      <c r="BK17" s="75"/>
    </row>
    <row r="18" spans="1:63" s="148" customFormat="1" ht="15.75" x14ac:dyDescent="0.2">
      <c r="A18" s="146">
        <v>7</v>
      </c>
      <c r="B18" s="162">
        <v>5</v>
      </c>
      <c r="D18" s="149" t="str">
        <f>VLOOKUP(A18,'Databáze B'!$A$3:$B$10,2,FALSE)</f>
        <v>Červený Hrádek</v>
      </c>
      <c r="E18" s="150" t="s">
        <v>12</v>
      </c>
      <c r="F18" s="149" t="str">
        <f>VLOOKUP(B18,'Databáze B'!$A$3:$B$10,2,FALSE)</f>
        <v>Rezerva Dačice</v>
      </c>
      <c r="G18" s="151">
        <v>4</v>
      </c>
      <c r="H18" s="152" t="s">
        <v>12</v>
      </c>
      <c r="I18" s="153">
        <v>7</v>
      </c>
      <c r="K18" s="150">
        <f t="shared" si="0"/>
        <v>1</v>
      </c>
      <c r="L18" s="150" t="str">
        <f t="shared" si="1"/>
        <v>H</v>
      </c>
      <c r="M18" s="150" t="str">
        <f t="shared" si="2"/>
        <v>3</v>
      </c>
      <c r="O18" s="154">
        <f t="shared" si="3"/>
        <v>0</v>
      </c>
      <c r="P18" s="46">
        <f t="shared" si="4"/>
        <v>0</v>
      </c>
      <c r="Q18" s="46">
        <f t="shared" si="5"/>
        <v>0</v>
      </c>
      <c r="R18" s="46">
        <f t="shared" si="6"/>
        <v>0</v>
      </c>
      <c r="S18" s="163"/>
      <c r="T18" s="154">
        <f t="shared" si="7"/>
        <v>0</v>
      </c>
      <c r="U18" s="46">
        <f t="shared" si="8"/>
        <v>0</v>
      </c>
      <c r="V18" s="46">
        <f t="shared" si="9"/>
        <v>0</v>
      </c>
      <c r="W18" s="46">
        <f t="shared" si="10"/>
        <v>0</v>
      </c>
      <c r="X18" s="156"/>
      <c r="Y18" s="154">
        <f t="shared" si="11"/>
        <v>0</v>
      </c>
      <c r="Z18" s="46">
        <f t="shared" si="12"/>
        <v>0</v>
      </c>
      <c r="AA18" s="46">
        <f t="shared" si="13"/>
        <v>0</v>
      </c>
      <c r="AB18" s="46">
        <f t="shared" si="14"/>
        <v>0</v>
      </c>
      <c r="AC18" s="156"/>
      <c r="AD18" s="154">
        <f t="shared" si="15"/>
        <v>0</v>
      </c>
      <c r="AE18" s="46">
        <f t="shared" si="16"/>
        <v>0</v>
      </c>
      <c r="AF18" s="46">
        <f t="shared" si="17"/>
        <v>0</v>
      </c>
      <c r="AG18" s="46">
        <f t="shared" si="18"/>
        <v>0</v>
      </c>
      <c r="AH18" s="156"/>
      <c r="AI18" s="154">
        <f t="shared" si="19"/>
        <v>1</v>
      </c>
      <c r="AJ18" s="46">
        <f t="shared" si="20"/>
        <v>3</v>
      </c>
      <c r="AK18" s="46">
        <f t="shared" si="21"/>
        <v>7</v>
      </c>
      <c r="AL18" s="46">
        <f t="shared" si="22"/>
        <v>4</v>
      </c>
      <c r="AM18" s="156"/>
      <c r="AN18" s="154">
        <f t="shared" si="23"/>
        <v>0</v>
      </c>
      <c r="AO18" s="46">
        <f t="shared" si="24"/>
        <v>0</v>
      </c>
      <c r="AP18" s="46">
        <f t="shared" si="25"/>
        <v>0</v>
      </c>
      <c r="AQ18" s="46">
        <f t="shared" si="26"/>
        <v>0</v>
      </c>
      <c r="AR18" s="156"/>
      <c r="AS18" s="154">
        <f t="shared" si="27"/>
        <v>1</v>
      </c>
      <c r="AT18" s="46">
        <f t="shared" si="28"/>
        <v>0</v>
      </c>
      <c r="AU18" s="46">
        <f t="shared" si="29"/>
        <v>4</v>
      </c>
      <c r="AV18" s="46">
        <f t="shared" si="30"/>
        <v>7</v>
      </c>
      <c r="AW18" s="156"/>
      <c r="AX18" s="154">
        <f t="shared" si="31"/>
        <v>0</v>
      </c>
      <c r="AY18" s="46">
        <f t="shared" si="32"/>
        <v>0</v>
      </c>
      <c r="AZ18" s="46">
        <f t="shared" si="33"/>
        <v>0</v>
      </c>
      <c r="BA18" s="46">
        <f t="shared" si="34"/>
        <v>0</v>
      </c>
      <c r="BB18" s="156"/>
      <c r="BH18" s="144" t="s">
        <v>122</v>
      </c>
      <c r="BI18" s="144"/>
      <c r="BJ18" s="144" t="s">
        <v>123</v>
      </c>
      <c r="BK18" s="75"/>
    </row>
    <row r="19" spans="1:63" s="148" customFormat="1" ht="24" x14ac:dyDescent="0.2">
      <c r="A19" s="161">
        <v>4</v>
      </c>
      <c r="B19" s="160">
        <v>2</v>
      </c>
      <c r="D19" s="149" t="str">
        <f>VLOOKUP(A19,'Databáze B'!$A$3:$B$10,2,FALSE)</f>
        <v>Hříšice</v>
      </c>
      <c r="E19" s="150" t="s">
        <v>12</v>
      </c>
      <c r="F19" s="149" t="str">
        <f>VLOOKUP(B19,'Databáze B'!$A$3:$B$10,2,FALSE)</f>
        <v>Borovná</v>
      </c>
      <c r="G19" s="151">
        <v>2</v>
      </c>
      <c r="H19" s="152" t="s">
        <v>12</v>
      </c>
      <c r="I19" s="153">
        <v>11</v>
      </c>
      <c r="K19" s="150">
        <f t="shared" si="0"/>
        <v>1</v>
      </c>
      <c r="L19" s="150" t="str">
        <f t="shared" si="1"/>
        <v>H</v>
      </c>
      <c r="M19" s="150" t="str">
        <f t="shared" si="2"/>
        <v>3</v>
      </c>
      <c r="O19" s="154">
        <f t="shared" si="3"/>
        <v>0</v>
      </c>
      <c r="P19" s="46">
        <f t="shared" si="4"/>
        <v>0</v>
      </c>
      <c r="Q19" s="46">
        <f t="shared" si="5"/>
        <v>0</v>
      </c>
      <c r="R19" s="46">
        <f t="shared" si="6"/>
        <v>0</v>
      </c>
      <c r="S19" s="163"/>
      <c r="T19" s="154">
        <f t="shared" si="7"/>
        <v>1</v>
      </c>
      <c r="U19" s="46">
        <f t="shared" si="8"/>
        <v>3</v>
      </c>
      <c r="V19" s="46">
        <f t="shared" si="9"/>
        <v>11</v>
      </c>
      <c r="W19" s="46">
        <f t="shared" si="10"/>
        <v>2</v>
      </c>
      <c r="X19" s="156"/>
      <c r="Y19" s="154">
        <f t="shared" si="11"/>
        <v>0</v>
      </c>
      <c r="Z19" s="46">
        <f t="shared" si="12"/>
        <v>0</v>
      </c>
      <c r="AA19" s="46">
        <f t="shared" si="13"/>
        <v>0</v>
      </c>
      <c r="AB19" s="46">
        <f t="shared" si="14"/>
        <v>0</v>
      </c>
      <c r="AC19" s="156"/>
      <c r="AD19" s="154">
        <f t="shared" si="15"/>
        <v>1</v>
      </c>
      <c r="AE19" s="46">
        <f t="shared" si="16"/>
        <v>0</v>
      </c>
      <c r="AF19" s="46">
        <f t="shared" si="17"/>
        <v>2</v>
      </c>
      <c r="AG19" s="46">
        <f t="shared" si="18"/>
        <v>11</v>
      </c>
      <c r="AH19" s="156"/>
      <c r="AI19" s="154">
        <f t="shared" si="19"/>
        <v>0</v>
      </c>
      <c r="AJ19" s="46">
        <f t="shared" si="20"/>
        <v>0</v>
      </c>
      <c r="AK19" s="46">
        <f t="shared" si="21"/>
        <v>0</v>
      </c>
      <c r="AL19" s="46">
        <f t="shared" si="22"/>
        <v>0</v>
      </c>
      <c r="AM19" s="156"/>
      <c r="AN19" s="154">
        <f t="shared" si="23"/>
        <v>0</v>
      </c>
      <c r="AO19" s="46">
        <f t="shared" si="24"/>
        <v>0</v>
      </c>
      <c r="AP19" s="46">
        <f t="shared" si="25"/>
        <v>0</v>
      </c>
      <c r="AQ19" s="46">
        <f t="shared" si="26"/>
        <v>0</v>
      </c>
      <c r="AR19" s="156"/>
      <c r="AS19" s="154">
        <f t="shared" si="27"/>
        <v>0</v>
      </c>
      <c r="AT19" s="46">
        <f t="shared" si="28"/>
        <v>0</v>
      </c>
      <c r="AU19" s="46">
        <f t="shared" si="29"/>
        <v>0</v>
      </c>
      <c r="AV19" s="46">
        <f t="shared" si="30"/>
        <v>0</v>
      </c>
      <c r="AW19" s="156"/>
      <c r="AX19" s="154">
        <f t="shared" si="31"/>
        <v>0</v>
      </c>
      <c r="AY19" s="46">
        <f t="shared" si="32"/>
        <v>0</v>
      </c>
      <c r="AZ19" s="46">
        <f t="shared" si="33"/>
        <v>0</v>
      </c>
      <c r="BA19" s="46">
        <f t="shared" si="34"/>
        <v>0</v>
      </c>
      <c r="BB19" s="156"/>
      <c r="BH19" s="144" t="s">
        <v>124</v>
      </c>
      <c r="BI19" s="144"/>
      <c r="BJ19" s="144" t="s">
        <v>125</v>
      </c>
      <c r="BK19" s="75"/>
    </row>
    <row r="20" spans="1:63" s="148" customFormat="1" ht="15.75" x14ac:dyDescent="0.2">
      <c r="A20" s="147">
        <v>3</v>
      </c>
      <c r="B20" s="159">
        <v>8</v>
      </c>
      <c r="D20" s="149" t="str">
        <f>VLOOKUP(A20,'Databáze B'!$A$3:$B$10,2,FALSE)</f>
        <v>HC Vlci</v>
      </c>
      <c r="E20" s="150" t="s">
        <v>12</v>
      </c>
      <c r="F20" s="149" t="str">
        <f>VLOOKUP(B20,'Databáze B'!$A$3:$B$10,2,FALSE)</f>
        <v>Vitamíni Konoro</v>
      </c>
      <c r="G20" s="151">
        <v>5</v>
      </c>
      <c r="H20" s="152" t="s">
        <v>12</v>
      </c>
      <c r="I20" s="153">
        <v>0</v>
      </c>
      <c r="K20" s="150">
        <f t="shared" si="0"/>
        <v>1</v>
      </c>
      <c r="L20" s="150" t="str">
        <f t="shared" si="1"/>
        <v>D</v>
      </c>
      <c r="M20" s="150" t="str">
        <f t="shared" si="2"/>
        <v>3</v>
      </c>
      <c r="O20" s="154">
        <f t="shared" si="3"/>
        <v>0</v>
      </c>
      <c r="P20" s="46">
        <f t="shared" si="4"/>
        <v>0</v>
      </c>
      <c r="Q20" s="46">
        <f t="shared" si="5"/>
        <v>0</v>
      </c>
      <c r="R20" s="46">
        <f t="shared" si="6"/>
        <v>0</v>
      </c>
      <c r="S20" s="163"/>
      <c r="T20" s="154">
        <f t="shared" si="7"/>
        <v>0</v>
      </c>
      <c r="U20" s="46">
        <f t="shared" si="8"/>
        <v>0</v>
      </c>
      <c r="V20" s="46">
        <f t="shared" si="9"/>
        <v>0</v>
      </c>
      <c r="W20" s="46">
        <f t="shared" si="10"/>
        <v>0</v>
      </c>
      <c r="X20" s="156"/>
      <c r="Y20" s="154">
        <f t="shared" si="11"/>
        <v>1</v>
      </c>
      <c r="Z20" s="46">
        <f t="shared" si="12"/>
        <v>3</v>
      </c>
      <c r="AA20" s="46">
        <f t="shared" si="13"/>
        <v>5</v>
      </c>
      <c r="AB20" s="46">
        <f t="shared" si="14"/>
        <v>0</v>
      </c>
      <c r="AC20" s="156"/>
      <c r="AD20" s="154">
        <f t="shared" si="15"/>
        <v>0</v>
      </c>
      <c r="AE20" s="46">
        <f t="shared" si="16"/>
        <v>0</v>
      </c>
      <c r="AF20" s="46">
        <f t="shared" si="17"/>
        <v>0</v>
      </c>
      <c r="AG20" s="46">
        <f t="shared" si="18"/>
        <v>0</v>
      </c>
      <c r="AH20" s="156"/>
      <c r="AI20" s="154">
        <f t="shared" si="19"/>
        <v>0</v>
      </c>
      <c r="AJ20" s="46">
        <f t="shared" si="20"/>
        <v>0</v>
      </c>
      <c r="AK20" s="46">
        <f t="shared" si="21"/>
        <v>0</v>
      </c>
      <c r="AL20" s="46">
        <f t="shared" si="22"/>
        <v>0</v>
      </c>
      <c r="AM20" s="156"/>
      <c r="AN20" s="154">
        <f t="shared" si="23"/>
        <v>0</v>
      </c>
      <c r="AO20" s="46">
        <f t="shared" si="24"/>
        <v>0</v>
      </c>
      <c r="AP20" s="46">
        <f t="shared" si="25"/>
        <v>0</v>
      </c>
      <c r="AQ20" s="46">
        <f t="shared" si="26"/>
        <v>0</v>
      </c>
      <c r="AR20" s="156"/>
      <c r="AS20" s="154">
        <f t="shared" si="27"/>
        <v>0</v>
      </c>
      <c r="AT20" s="46">
        <f t="shared" si="28"/>
        <v>0</v>
      </c>
      <c r="AU20" s="46">
        <f t="shared" si="29"/>
        <v>0</v>
      </c>
      <c r="AV20" s="46">
        <f t="shared" si="30"/>
        <v>0</v>
      </c>
      <c r="AW20" s="156"/>
      <c r="AX20" s="154">
        <f t="shared" si="31"/>
        <v>1</v>
      </c>
      <c r="AY20" s="46">
        <f t="shared" si="32"/>
        <v>0</v>
      </c>
      <c r="AZ20" s="46">
        <f t="shared" si="33"/>
        <v>0</v>
      </c>
      <c r="BA20" s="46">
        <f t="shared" si="34"/>
        <v>5</v>
      </c>
      <c r="BB20" s="156"/>
      <c r="BH20" s="145" t="s">
        <v>49</v>
      </c>
      <c r="BI20" s="144"/>
      <c r="BJ20" s="144"/>
      <c r="BK20" s="75"/>
    </row>
    <row r="21" spans="1:63" s="148" customFormat="1" ht="15.75" customHeight="1" x14ac:dyDescent="0.2">
      <c r="A21" s="162">
        <v>5</v>
      </c>
      <c r="B21" s="158">
        <v>1</v>
      </c>
      <c r="D21" s="149" t="str">
        <f>VLOOKUP(A21,'Databáze B'!$A$3:$B$10,2,FALSE)</f>
        <v>Rezerva Dačice</v>
      </c>
      <c r="E21" s="150" t="s">
        <v>12</v>
      </c>
      <c r="F21" s="149" t="str">
        <f>VLOOKUP(B21,'Databáze B'!$A$3:$B$10,2,FALSE)</f>
        <v>Dream Team</v>
      </c>
      <c r="G21" s="151">
        <v>3</v>
      </c>
      <c r="H21" s="152" t="s">
        <v>12</v>
      </c>
      <c r="I21" s="153">
        <v>8</v>
      </c>
      <c r="K21" s="150">
        <f t="shared" si="0"/>
        <v>1</v>
      </c>
      <c r="L21" s="150" t="str">
        <f t="shared" si="1"/>
        <v>H</v>
      </c>
      <c r="M21" s="150" t="str">
        <f t="shared" si="2"/>
        <v>3</v>
      </c>
      <c r="O21" s="154">
        <f t="shared" si="3"/>
        <v>1</v>
      </c>
      <c r="P21" s="46">
        <f t="shared" si="4"/>
        <v>3</v>
      </c>
      <c r="Q21" s="46">
        <f t="shared" si="5"/>
        <v>8</v>
      </c>
      <c r="R21" s="46">
        <f t="shared" si="6"/>
        <v>3</v>
      </c>
      <c r="S21" s="163"/>
      <c r="T21" s="154">
        <f t="shared" si="7"/>
        <v>0</v>
      </c>
      <c r="U21" s="46">
        <f t="shared" si="8"/>
        <v>0</v>
      </c>
      <c r="V21" s="46">
        <f t="shared" si="9"/>
        <v>0</v>
      </c>
      <c r="W21" s="46">
        <f t="shared" si="10"/>
        <v>0</v>
      </c>
      <c r="X21" s="156"/>
      <c r="Y21" s="154">
        <f t="shared" si="11"/>
        <v>0</v>
      </c>
      <c r="Z21" s="46">
        <f t="shared" si="12"/>
        <v>0</v>
      </c>
      <c r="AA21" s="46">
        <f t="shared" si="13"/>
        <v>0</v>
      </c>
      <c r="AB21" s="46">
        <f t="shared" si="14"/>
        <v>0</v>
      </c>
      <c r="AC21" s="156"/>
      <c r="AD21" s="154">
        <f t="shared" si="15"/>
        <v>0</v>
      </c>
      <c r="AE21" s="46">
        <f t="shared" si="16"/>
        <v>0</v>
      </c>
      <c r="AF21" s="46">
        <f t="shared" si="17"/>
        <v>0</v>
      </c>
      <c r="AG21" s="46">
        <f t="shared" si="18"/>
        <v>0</v>
      </c>
      <c r="AH21" s="156"/>
      <c r="AI21" s="154">
        <f t="shared" si="19"/>
        <v>1</v>
      </c>
      <c r="AJ21" s="46">
        <f t="shared" si="20"/>
        <v>0</v>
      </c>
      <c r="AK21" s="46">
        <f t="shared" si="21"/>
        <v>3</v>
      </c>
      <c r="AL21" s="46">
        <f t="shared" si="22"/>
        <v>8</v>
      </c>
      <c r="AM21" s="156"/>
      <c r="AN21" s="154">
        <f t="shared" si="23"/>
        <v>0</v>
      </c>
      <c r="AO21" s="46">
        <f t="shared" si="24"/>
        <v>0</v>
      </c>
      <c r="AP21" s="46">
        <f t="shared" si="25"/>
        <v>0</v>
      </c>
      <c r="AQ21" s="46">
        <f t="shared" si="26"/>
        <v>0</v>
      </c>
      <c r="AR21" s="156"/>
      <c r="AS21" s="154">
        <f t="shared" si="27"/>
        <v>0</v>
      </c>
      <c r="AT21" s="46">
        <f t="shared" si="28"/>
        <v>0</v>
      </c>
      <c r="AU21" s="46">
        <f t="shared" si="29"/>
        <v>0</v>
      </c>
      <c r="AV21" s="46">
        <f t="shared" si="30"/>
        <v>0</v>
      </c>
      <c r="AW21" s="156"/>
      <c r="AX21" s="154">
        <f t="shared" si="31"/>
        <v>0</v>
      </c>
      <c r="AY21" s="46">
        <f t="shared" si="32"/>
        <v>0</v>
      </c>
      <c r="AZ21" s="46">
        <f t="shared" si="33"/>
        <v>0</v>
      </c>
      <c r="BA21" s="46">
        <f t="shared" si="34"/>
        <v>0</v>
      </c>
      <c r="BB21" s="156"/>
      <c r="BH21" s="144" t="s">
        <v>139</v>
      </c>
      <c r="BI21" s="144"/>
      <c r="BJ21" s="144" t="s">
        <v>140</v>
      </c>
      <c r="BK21" s="75"/>
    </row>
    <row r="22" spans="1:63" s="148" customFormat="1" ht="15.75" customHeight="1" x14ac:dyDescent="0.2">
      <c r="A22" s="157">
        <v>6</v>
      </c>
      <c r="B22" s="146">
        <v>7</v>
      </c>
      <c r="D22" s="149" t="str">
        <f>VLOOKUP(A22,'Databáze B'!$A$3:$B$10,2,FALSE)</f>
        <v>Třeštice B</v>
      </c>
      <c r="E22" s="150" t="s">
        <v>12</v>
      </c>
      <c r="F22" s="149" t="str">
        <f>VLOOKUP(B22,'Databáze B'!$A$3:$B$10,2,FALSE)</f>
        <v>Červený Hrádek</v>
      </c>
      <c r="G22" s="151">
        <v>5</v>
      </c>
      <c r="H22" s="152" t="s">
        <v>12</v>
      </c>
      <c r="I22" s="153">
        <v>5</v>
      </c>
      <c r="K22" s="150">
        <f t="shared" si="0"/>
        <v>1</v>
      </c>
      <c r="L22" s="150" t="str">
        <f t="shared" si="1"/>
        <v>R</v>
      </c>
      <c r="M22" s="150" t="str">
        <f t="shared" si="2"/>
        <v>1</v>
      </c>
      <c r="O22" s="154">
        <f t="shared" si="3"/>
        <v>0</v>
      </c>
      <c r="P22" s="46">
        <f t="shared" si="4"/>
        <v>0</v>
      </c>
      <c r="Q22" s="46">
        <f t="shared" si="5"/>
        <v>0</v>
      </c>
      <c r="R22" s="46">
        <f t="shared" si="6"/>
        <v>0</v>
      </c>
      <c r="S22" s="163"/>
      <c r="T22" s="154">
        <f t="shared" si="7"/>
        <v>0</v>
      </c>
      <c r="U22" s="46">
        <f t="shared" si="8"/>
        <v>0</v>
      </c>
      <c r="V22" s="46">
        <f t="shared" si="9"/>
        <v>0</v>
      </c>
      <c r="W22" s="46">
        <f t="shared" si="10"/>
        <v>0</v>
      </c>
      <c r="X22" s="156"/>
      <c r="Y22" s="154">
        <f t="shared" si="11"/>
        <v>0</v>
      </c>
      <c r="Z22" s="46">
        <f t="shared" si="12"/>
        <v>0</v>
      </c>
      <c r="AA22" s="46">
        <f t="shared" si="13"/>
        <v>0</v>
      </c>
      <c r="AB22" s="46">
        <f t="shared" si="14"/>
        <v>0</v>
      </c>
      <c r="AC22" s="156"/>
      <c r="AD22" s="154">
        <f t="shared" si="15"/>
        <v>0</v>
      </c>
      <c r="AE22" s="46">
        <f t="shared" si="16"/>
        <v>0</v>
      </c>
      <c r="AF22" s="46">
        <f t="shared" si="17"/>
        <v>0</v>
      </c>
      <c r="AG22" s="46">
        <f t="shared" si="18"/>
        <v>0</v>
      </c>
      <c r="AH22" s="156"/>
      <c r="AI22" s="154">
        <f t="shared" si="19"/>
        <v>0</v>
      </c>
      <c r="AJ22" s="46">
        <f t="shared" si="20"/>
        <v>0</v>
      </c>
      <c r="AK22" s="46">
        <f t="shared" si="21"/>
        <v>0</v>
      </c>
      <c r="AL22" s="46">
        <f t="shared" si="22"/>
        <v>0</v>
      </c>
      <c r="AM22" s="156"/>
      <c r="AN22" s="154">
        <f t="shared" si="23"/>
        <v>1</v>
      </c>
      <c r="AO22" s="46">
        <f t="shared" si="24"/>
        <v>1</v>
      </c>
      <c r="AP22" s="46">
        <f t="shared" si="25"/>
        <v>5</v>
      </c>
      <c r="AQ22" s="46">
        <f t="shared" si="26"/>
        <v>5</v>
      </c>
      <c r="AR22" s="156"/>
      <c r="AS22" s="154">
        <f t="shared" si="27"/>
        <v>1</v>
      </c>
      <c r="AT22" s="46">
        <f t="shared" si="28"/>
        <v>1</v>
      </c>
      <c r="AU22" s="46">
        <f t="shared" si="29"/>
        <v>5</v>
      </c>
      <c r="AV22" s="46">
        <f t="shared" si="30"/>
        <v>5</v>
      </c>
      <c r="AW22" s="156"/>
      <c r="AX22" s="154">
        <f t="shared" si="31"/>
        <v>0</v>
      </c>
      <c r="AY22" s="46">
        <f t="shared" si="32"/>
        <v>0</v>
      </c>
      <c r="AZ22" s="46">
        <f t="shared" si="33"/>
        <v>0</v>
      </c>
      <c r="BA22" s="46">
        <f t="shared" si="34"/>
        <v>0</v>
      </c>
      <c r="BB22" s="156"/>
      <c r="BH22" s="144" t="s">
        <v>98</v>
      </c>
      <c r="BI22" s="144"/>
      <c r="BJ22" s="144" t="s">
        <v>99</v>
      </c>
      <c r="BK22" s="75"/>
    </row>
    <row r="23" spans="1:63" s="148" customFormat="1" ht="24" customHeight="1" x14ac:dyDescent="0.2">
      <c r="A23" s="147">
        <v>3</v>
      </c>
      <c r="B23" s="161">
        <v>4</v>
      </c>
      <c r="D23" s="149" t="str">
        <f>VLOOKUP(A23,'Databáze B'!$A$3:$B$10,2,FALSE)</f>
        <v>HC Vlci</v>
      </c>
      <c r="E23" s="150" t="s">
        <v>12</v>
      </c>
      <c r="F23" s="149" t="str">
        <f>VLOOKUP(B23,'Databáze B'!$A$3:$B$10,2,FALSE)</f>
        <v>Hříšice</v>
      </c>
      <c r="G23" s="151">
        <v>3</v>
      </c>
      <c r="H23" s="152" t="s">
        <v>12</v>
      </c>
      <c r="I23" s="153">
        <v>7</v>
      </c>
      <c r="K23" s="150">
        <f t="shared" si="0"/>
        <v>1</v>
      </c>
      <c r="L23" s="150" t="str">
        <f t="shared" si="1"/>
        <v>H</v>
      </c>
      <c r="M23" s="150" t="str">
        <f t="shared" si="2"/>
        <v>3</v>
      </c>
      <c r="O23" s="154">
        <f t="shared" si="3"/>
        <v>0</v>
      </c>
      <c r="P23" s="46">
        <f t="shared" si="4"/>
        <v>0</v>
      </c>
      <c r="Q23" s="46">
        <f t="shared" si="5"/>
        <v>0</v>
      </c>
      <c r="R23" s="46">
        <f t="shared" si="6"/>
        <v>0</v>
      </c>
      <c r="S23" s="163"/>
      <c r="T23" s="154">
        <f t="shared" si="7"/>
        <v>0</v>
      </c>
      <c r="U23" s="46">
        <f t="shared" si="8"/>
        <v>0</v>
      </c>
      <c r="V23" s="46">
        <f t="shared" si="9"/>
        <v>0</v>
      </c>
      <c r="W23" s="46">
        <f t="shared" si="10"/>
        <v>0</v>
      </c>
      <c r="X23" s="156"/>
      <c r="Y23" s="154">
        <f t="shared" si="11"/>
        <v>1</v>
      </c>
      <c r="Z23" s="46">
        <f t="shared" si="12"/>
        <v>0</v>
      </c>
      <c r="AA23" s="46">
        <f t="shared" si="13"/>
        <v>3</v>
      </c>
      <c r="AB23" s="46">
        <f t="shared" si="14"/>
        <v>7</v>
      </c>
      <c r="AC23" s="156"/>
      <c r="AD23" s="154">
        <f t="shared" si="15"/>
        <v>1</v>
      </c>
      <c r="AE23" s="46">
        <f t="shared" si="16"/>
        <v>3</v>
      </c>
      <c r="AF23" s="46">
        <f t="shared" si="17"/>
        <v>7</v>
      </c>
      <c r="AG23" s="46">
        <f t="shared" si="18"/>
        <v>3</v>
      </c>
      <c r="AH23" s="156"/>
      <c r="AI23" s="154">
        <f t="shared" si="19"/>
        <v>0</v>
      </c>
      <c r="AJ23" s="46">
        <f t="shared" si="20"/>
        <v>0</v>
      </c>
      <c r="AK23" s="46">
        <f t="shared" si="21"/>
        <v>0</v>
      </c>
      <c r="AL23" s="46">
        <f t="shared" si="22"/>
        <v>0</v>
      </c>
      <c r="AM23" s="156"/>
      <c r="AN23" s="154">
        <f t="shared" si="23"/>
        <v>0</v>
      </c>
      <c r="AO23" s="46">
        <f t="shared" si="24"/>
        <v>0</v>
      </c>
      <c r="AP23" s="46">
        <f t="shared" si="25"/>
        <v>0</v>
      </c>
      <c r="AQ23" s="46">
        <f t="shared" si="26"/>
        <v>0</v>
      </c>
      <c r="AR23" s="156"/>
      <c r="AS23" s="154">
        <f t="shared" si="27"/>
        <v>0</v>
      </c>
      <c r="AT23" s="46">
        <f t="shared" si="28"/>
        <v>0</v>
      </c>
      <c r="AU23" s="46">
        <f t="shared" si="29"/>
        <v>0</v>
      </c>
      <c r="AV23" s="46">
        <f t="shared" si="30"/>
        <v>0</v>
      </c>
      <c r="AW23" s="156"/>
      <c r="AX23" s="154">
        <f t="shared" si="31"/>
        <v>0</v>
      </c>
      <c r="AY23" s="46">
        <f t="shared" si="32"/>
        <v>0</v>
      </c>
      <c r="AZ23" s="46">
        <f t="shared" si="33"/>
        <v>0</v>
      </c>
      <c r="BA23" s="46">
        <f t="shared" si="34"/>
        <v>0</v>
      </c>
      <c r="BB23" s="156"/>
      <c r="BH23" s="144" t="s">
        <v>148</v>
      </c>
      <c r="BI23" s="144"/>
      <c r="BJ23" s="144" t="s">
        <v>149</v>
      </c>
      <c r="BK23" s="75"/>
    </row>
    <row r="24" spans="1:63" s="148" customFormat="1" ht="15.75" customHeight="1" x14ac:dyDescent="0.2">
      <c r="A24" s="160">
        <v>2</v>
      </c>
      <c r="B24" s="162">
        <v>5</v>
      </c>
      <c r="D24" s="149" t="str">
        <f>VLOOKUP(A24,'Databáze B'!$A$3:$B$10,2,FALSE)</f>
        <v>Borovná</v>
      </c>
      <c r="E24" s="150" t="s">
        <v>12</v>
      </c>
      <c r="F24" s="149" t="str">
        <f>VLOOKUP(B24,'Databáze B'!$A$3:$B$10,2,FALSE)</f>
        <v>Rezerva Dačice</v>
      </c>
      <c r="G24" s="151">
        <v>4</v>
      </c>
      <c r="H24" s="152" t="s">
        <v>12</v>
      </c>
      <c r="I24" s="153">
        <v>1</v>
      </c>
      <c r="K24" s="150">
        <f t="shared" si="0"/>
        <v>1</v>
      </c>
      <c r="L24" s="150" t="str">
        <f t="shared" si="1"/>
        <v>D</v>
      </c>
      <c r="M24" s="150" t="str">
        <f t="shared" si="2"/>
        <v>3</v>
      </c>
      <c r="O24" s="154">
        <f t="shared" si="3"/>
        <v>0</v>
      </c>
      <c r="P24" s="46">
        <f t="shared" si="4"/>
        <v>0</v>
      </c>
      <c r="Q24" s="46">
        <f t="shared" si="5"/>
        <v>0</v>
      </c>
      <c r="R24" s="46">
        <f t="shared" si="6"/>
        <v>0</v>
      </c>
      <c r="S24" s="163"/>
      <c r="T24" s="154">
        <f t="shared" si="7"/>
        <v>1</v>
      </c>
      <c r="U24" s="46">
        <f t="shared" si="8"/>
        <v>3</v>
      </c>
      <c r="V24" s="46">
        <f t="shared" si="9"/>
        <v>4</v>
      </c>
      <c r="W24" s="46">
        <f t="shared" si="10"/>
        <v>1</v>
      </c>
      <c r="X24" s="156"/>
      <c r="Y24" s="154">
        <f t="shared" si="11"/>
        <v>0</v>
      </c>
      <c r="Z24" s="46">
        <f t="shared" si="12"/>
        <v>0</v>
      </c>
      <c r="AA24" s="46">
        <f t="shared" si="13"/>
        <v>0</v>
      </c>
      <c r="AB24" s="46">
        <f t="shared" si="14"/>
        <v>0</v>
      </c>
      <c r="AC24" s="156"/>
      <c r="AD24" s="154">
        <f t="shared" si="15"/>
        <v>0</v>
      </c>
      <c r="AE24" s="46">
        <f t="shared" si="16"/>
        <v>0</v>
      </c>
      <c r="AF24" s="46">
        <f t="shared" si="17"/>
        <v>0</v>
      </c>
      <c r="AG24" s="46">
        <f t="shared" si="18"/>
        <v>0</v>
      </c>
      <c r="AH24" s="156"/>
      <c r="AI24" s="154">
        <f t="shared" si="19"/>
        <v>1</v>
      </c>
      <c r="AJ24" s="46">
        <f t="shared" si="20"/>
        <v>0</v>
      </c>
      <c r="AK24" s="46">
        <f t="shared" si="21"/>
        <v>1</v>
      </c>
      <c r="AL24" s="46">
        <f t="shared" si="22"/>
        <v>4</v>
      </c>
      <c r="AM24" s="156"/>
      <c r="AN24" s="154">
        <f t="shared" si="23"/>
        <v>0</v>
      </c>
      <c r="AO24" s="46">
        <f t="shared" si="24"/>
        <v>0</v>
      </c>
      <c r="AP24" s="46">
        <f t="shared" si="25"/>
        <v>0</v>
      </c>
      <c r="AQ24" s="46">
        <f t="shared" si="26"/>
        <v>0</v>
      </c>
      <c r="AR24" s="156"/>
      <c r="AS24" s="154">
        <f t="shared" si="27"/>
        <v>0</v>
      </c>
      <c r="AT24" s="46">
        <f t="shared" si="28"/>
        <v>0</v>
      </c>
      <c r="AU24" s="46">
        <f t="shared" si="29"/>
        <v>0</v>
      </c>
      <c r="AV24" s="46">
        <f t="shared" si="30"/>
        <v>0</v>
      </c>
      <c r="AW24" s="156"/>
      <c r="AX24" s="154">
        <f t="shared" si="31"/>
        <v>0</v>
      </c>
      <c r="AY24" s="46">
        <f t="shared" si="32"/>
        <v>0</v>
      </c>
      <c r="AZ24" s="46">
        <f t="shared" si="33"/>
        <v>0</v>
      </c>
      <c r="BA24" s="46">
        <f t="shared" si="34"/>
        <v>0</v>
      </c>
      <c r="BB24" s="156"/>
      <c r="BH24" s="144" t="s">
        <v>150</v>
      </c>
      <c r="BI24" s="144"/>
      <c r="BJ24" s="144" t="s">
        <v>151</v>
      </c>
      <c r="BK24" s="75"/>
    </row>
    <row r="25" spans="1:63" s="148" customFormat="1" ht="15.75" customHeight="1" x14ac:dyDescent="0.2">
      <c r="A25" s="159">
        <v>8</v>
      </c>
      <c r="B25" s="146">
        <v>7</v>
      </c>
      <c r="D25" s="149" t="str">
        <f>VLOOKUP(A25,'Databáze B'!$A$3:$B$10,2,FALSE)</f>
        <v>Vitamíni Konoro</v>
      </c>
      <c r="E25" s="150" t="s">
        <v>12</v>
      </c>
      <c r="F25" s="149" t="str">
        <f>VLOOKUP(B25,'Databáze B'!$A$3:$B$10,2,FALSE)</f>
        <v>Červený Hrádek</v>
      </c>
      <c r="G25" s="151">
        <v>0</v>
      </c>
      <c r="H25" s="152" t="s">
        <v>12</v>
      </c>
      <c r="I25" s="153">
        <v>5</v>
      </c>
      <c r="K25" s="150">
        <f t="shared" si="0"/>
        <v>1</v>
      </c>
      <c r="L25" s="150" t="str">
        <f t="shared" si="1"/>
        <v>H</v>
      </c>
      <c r="M25" s="150" t="str">
        <f t="shared" si="2"/>
        <v>3</v>
      </c>
      <c r="O25" s="154">
        <f t="shared" si="3"/>
        <v>0</v>
      </c>
      <c r="P25" s="46">
        <f t="shared" si="4"/>
        <v>0</v>
      </c>
      <c r="Q25" s="46">
        <f t="shared" si="5"/>
        <v>0</v>
      </c>
      <c r="R25" s="46">
        <f t="shared" si="6"/>
        <v>0</v>
      </c>
      <c r="S25" s="163"/>
      <c r="T25" s="154">
        <f t="shared" si="7"/>
        <v>0</v>
      </c>
      <c r="U25" s="46">
        <f t="shared" si="8"/>
        <v>0</v>
      </c>
      <c r="V25" s="46">
        <f t="shared" si="9"/>
        <v>0</v>
      </c>
      <c r="W25" s="46">
        <f t="shared" si="10"/>
        <v>0</v>
      </c>
      <c r="X25" s="156"/>
      <c r="Y25" s="154">
        <f t="shared" si="11"/>
        <v>0</v>
      </c>
      <c r="Z25" s="46">
        <f t="shared" si="12"/>
        <v>0</v>
      </c>
      <c r="AA25" s="46">
        <f t="shared" si="13"/>
        <v>0</v>
      </c>
      <c r="AB25" s="46">
        <f t="shared" si="14"/>
        <v>0</v>
      </c>
      <c r="AC25" s="156"/>
      <c r="AD25" s="154">
        <f t="shared" si="15"/>
        <v>0</v>
      </c>
      <c r="AE25" s="46">
        <f t="shared" si="16"/>
        <v>0</v>
      </c>
      <c r="AF25" s="46">
        <f t="shared" si="17"/>
        <v>0</v>
      </c>
      <c r="AG25" s="46">
        <f t="shared" si="18"/>
        <v>0</v>
      </c>
      <c r="AH25" s="156"/>
      <c r="AI25" s="154">
        <f t="shared" si="19"/>
        <v>0</v>
      </c>
      <c r="AJ25" s="46">
        <f t="shared" si="20"/>
        <v>0</v>
      </c>
      <c r="AK25" s="46">
        <f t="shared" si="21"/>
        <v>0</v>
      </c>
      <c r="AL25" s="46">
        <f t="shared" si="22"/>
        <v>0</v>
      </c>
      <c r="AM25" s="156"/>
      <c r="AN25" s="154">
        <f t="shared" si="23"/>
        <v>0</v>
      </c>
      <c r="AO25" s="46">
        <f t="shared" si="24"/>
        <v>0</v>
      </c>
      <c r="AP25" s="46">
        <f t="shared" si="25"/>
        <v>0</v>
      </c>
      <c r="AQ25" s="46">
        <f t="shared" si="26"/>
        <v>0</v>
      </c>
      <c r="AR25" s="156"/>
      <c r="AS25" s="154">
        <f t="shared" si="27"/>
        <v>1</v>
      </c>
      <c r="AT25" s="46">
        <f t="shared" si="28"/>
        <v>3</v>
      </c>
      <c r="AU25" s="46">
        <f t="shared" si="29"/>
        <v>5</v>
      </c>
      <c r="AV25" s="46">
        <f t="shared" si="30"/>
        <v>0</v>
      </c>
      <c r="AW25" s="156"/>
      <c r="AX25" s="154">
        <f t="shared" si="31"/>
        <v>1</v>
      </c>
      <c r="AY25" s="46">
        <f t="shared" si="32"/>
        <v>0</v>
      </c>
      <c r="AZ25" s="46">
        <f t="shared" si="33"/>
        <v>0</v>
      </c>
      <c r="BA25" s="46">
        <f t="shared" si="34"/>
        <v>5</v>
      </c>
      <c r="BB25" s="156"/>
      <c r="BH25" s="145" t="s">
        <v>49</v>
      </c>
      <c r="BI25" s="144"/>
      <c r="BJ25" s="144"/>
      <c r="BK25" s="75"/>
    </row>
    <row r="26" spans="1:63" s="148" customFormat="1" ht="24.75" customHeight="1" x14ac:dyDescent="0.2">
      <c r="A26" s="158">
        <v>1</v>
      </c>
      <c r="B26" s="157">
        <v>6</v>
      </c>
      <c r="D26" s="149" t="str">
        <f>VLOOKUP(A26,'Databáze B'!$A$3:$B$10,2,FALSE)</f>
        <v>Dream Team</v>
      </c>
      <c r="E26" s="150" t="s">
        <v>12</v>
      </c>
      <c r="F26" s="149" t="str">
        <f>VLOOKUP(B26,'Databáze B'!$A$3:$B$10,2,FALSE)</f>
        <v>Třeštice B</v>
      </c>
      <c r="G26" s="151">
        <v>16</v>
      </c>
      <c r="H26" s="152" t="s">
        <v>12</v>
      </c>
      <c r="I26" s="153">
        <v>1</v>
      </c>
      <c r="K26" s="150">
        <f t="shared" si="0"/>
        <v>1</v>
      </c>
      <c r="L26" s="150" t="str">
        <f t="shared" si="1"/>
        <v>D</v>
      </c>
      <c r="M26" s="150" t="str">
        <f t="shared" si="2"/>
        <v>3</v>
      </c>
      <c r="O26" s="154">
        <f t="shared" si="3"/>
        <v>1</v>
      </c>
      <c r="P26" s="46">
        <f t="shared" si="4"/>
        <v>3</v>
      </c>
      <c r="Q26" s="46">
        <f t="shared" si="5"/>
        <v>16</v>
      </c>
      <c r="R26" s="46">
        <f t="shared" si="6"/>
        <v>1</v>
      </c>
      <c r="S26" s="163"/>
      <c r="T26" s="154">
        <f t="shared" si="7"/>
        <v>0</v>
      </c>
      <c r="U26" s="46">
        <f t="shared" si="8"/>
        <v>0</v>
      </c>
      <c r="V26" s="46">
        <f t="shared" si="9"/>
        <v>0</v>
      </c>
      <c r="W26" s="46">
        <f t="shared" si="10"/>
        <v>0</v>
      </c>
      <c r="X26" s="156"/>
      <c r="Y26" s="154">
        <f t="shared" si="11"/>
        <v>0</v>
      </c>
      <c r="Z26" s="46">
        <f t="shared" si="12"/>
        <v>0</v>
      </c>
      <c r="AA26" s="46">
        <f t="shared" si="13"/>
        <v>0</v>
      </c>
      <c r="AB26" s="46">
        <f t="shared" si="14"/>
        <v>0</v>
      </c>
      <c r="AC26" s="156"/>
      <c r="AD26" s="154">
        <f t="shared" si="15"/>
        <v>0</v>
      </c>
      <c r="AE26" s="46">
        <f t="shared" si="16"/>
        <v>0</v>
      </c>
      <c r="AF26" s="46">
        <f t="shared" si="17"/>
        <v>0</v>
      </c>
      <c r="AG26" s="46">
        <f t="shared" si="18"/>
        <v>0</v>
      </c>
      <c r="AH26" s="156"/>
      <c r="AI26" s="154">
        <f t="shared" si="19"/>
        <v>0</v>
      </c>
      <c r="AJ26" s="46">
        <f t="shared" si="20"/>
        <v>0</v>
      </c>
      <c r="AK26" s="46">
        <f t="shared" si="21"/>
        <v>0</v>
      </c>
      <c r="AL26" s="46">
        <f t="shared" si="22"/>
        <v>0</v>
      </c>
      <c r="AM26" s="156"/>
      <c r="AN26" s="154">
        <f t="shared" si="23"/>
        <v>1</v>
      </c>
      <c r="AO26" s="46">
        <f t="shared" si="24"/>
        <v>0</v>
      </c>
      <c r="AP26" s="46">
        <f t="shared" si="25"/>
        <v>1</v>
      </c>
      <c r="AQ26" s="46">
        <f t="shared" si="26"/>
        <v>16</v>
      </c>
      <c r="AR26" s="156"/>
      <c r="AS26" s="154">
        <f t="shared" si="27"/>
        <v>0</v>
      </c>
      <c r="AT26" s="46">
        <f t="shared" si="28"/>
        <v>0</v>
      </c>
      <c r="AU26" s="46">
        <f t="shared" si="29"/>
        <v>0</v>
      </c>
      <c r="AV26" s="46">
        <f t="shared" si="30"/>
        <v>0</v>
      </c>
      <c r="AW26" s="156"/>
      <c r="AX26" s="154">
        <f t="shared" si="31"/>
        <v>0</v>
      </c>
      <c r="AY26" s="46">
        <f t="shared" si="32"/>
        <v>0</v>
      </c>
      <c r="AZ26" s="46">
        <f t="shared" si="33"/>
        <v>0</v>
      </c>
      <c r="BA26" s="46">
        <f t="shared" si="34"/>
        <v>0</v>
      </c>
      <c r="BB26" s="156"/>
      <c r="BH26" s="144" t="s">
        <v>163</v>
      </c>
      <c r="BI26" s="144"/>
      <c r="BJ26" s="144" t="s">
        <v>164</v>
      </c>
      <c r="BK26" s="75"/>
    </row>
    <row r="27" spans="1:63" s="148" customFormat="1" ht="15.75" customHeight="1" x14ac:dyDescent="0.2">
      <c r="A27" s="162">
        <v>5</v>
      </c>
      <c r="B27" s="147">
        <v>3</v>
      </c>
      <c r="D27" s="149" t="str">
        <f>VLOOKUP(A27,'Databáze B'!$A$3:$B$10,2,FALSE)</f>
        <v>Rezerva Dačice</v>
      </c>
      <c r="E27" s="150" t="s">
        <v>12</v>
      </c>
      <c r="F27" s="149" t="str">
        <f>VLOOKUP(B27,'Databáze B'!$A$3:$B$10,2,FALSE)</f>
        <v>HC Vlci</v>
      </c>
      <c r="G27" s="151">
        <v>9</v>
      </c>
      <c r="H27" s="152" t="s">
        <v>12</v>
      </c>
      <c r="I27" s="153">
        <v>6</v>
      </c>
      <c r="K27" s="150">
        <f t="shared" si="0"/>
        <v>1</v>
      </c>
      <c r="L27" s="150" t="str">
        <f t="shared" si="1"/>
        <v>D</v>
      </c>
      <c r="M27" s="150" t="str">
        <f t="shared" si="2"/>
        <v>3</v>
      </c>
      <c r="O27" s="154">
        <f t="shared" si="3"/>
        <v>0</v>
      </c>
      <c r="P27" s="46">
        <f t="shared" si="4"/>
        <v>0</v>
      </c>
      <c r="Q27" s="46">
        <f t="shared" si="5"/>
        <v>0</v>
      </c>
      <c r="R27" s="46">
        <f t="shared" si="6"/>
        <v>0</v>
      </c>
      <c r="S27" s="163"/>
      <c r="T27" s="154">
        <f t="shared" si="7"/>
        <v>0</v>
      </c>
      <c r="U27" s="46">
        <f t="shared" si="8"/>
        <v>0</v>
      </c>
      <c r="V27" s="46">
        <f t="shared" si="9"/>
        <v>0</v>
      </c>
      <c r="W27" s="46">
        <f t="shared" si="10"/>
        <v>0</v>
      </c>
      <c r="X27" s="156"/>
      <c r="Y27" s="154">
        <f t="shared" si="11"/>
        <v>1</v>
      </c>
      <c r="Z27" s="46">
        <f t="shared" si="12"/>
        <v>0</v>
      </c>
      <c r="AA27" s="46">
        <f t="shared" si="13"/>
        <v>6</v>
      </c>
      <c r="AB27" s="46">
        <f t="shared" si="14"/>
        <v>9</v>
      </c>
      <c r="AC27" s="156"/>
      <c r="AD27" s="154">
        <f t="shared" si="15"/>
        <v>0</v>
      </c>
      <c r="AE27" s="46">
        <f t="shared" si="16"/>
        <v>0</v>
      </c>
      <c r="AF27" s="46">
        <f t="shared" si="17"/>
        <v>0</v>
      </c>
      <c r="AG27" s="46">
        <f t="shared" si="18"/>
        <v>0</v>
      </c>
      <c r="AH27" s="156"/>
      <c r="AI27" s="154">
        <f t="shared" si="19"/>
        <v>1</v>
      </c>
      <c r="AJ27" s="46">
        <f t="shared" si="20"/>
        <v>3</v>
      </c>
      <c r="AK27" s="46">
        <f t="shared" si="21"/>
        <v>9</v>
      </c>
      <c r="AL27" s="46">
        <f t="shared" si="22"/>
        <v>6</v>
      </c>
      <c r="AM27" s="156"/>
      <c r="AN27" s="154">
        <f t="shared" si="23"/>
        <v>0</v>
      </c>
      <c r="AO27" s="46">
        <f t="shared" si="24"/>
        <v>0</v>
      </c>
      <c r="AP27" s="46">
        <f t="shared" si="25"/>
        <v>0</v>
      </c>
      <c r="AQ27" s="46">
        <f t="shared" si="26"/>
        <v>0</v>
      </c>
      <c r="AR27" s="156"/>
      <c r="AS27" s="154">
        <f t="shared" si="27"/>
        <v>0</v>
      </c>
      <c r="AT27" s="46">
        <f t="shared" si="28"/>
        <v>0</v>
      </c>
      <c r="AU27" s="46">
        <f t="shared" si="29"/>
        <v>0</v>
      </c>
      <c r="AV27" s="46">
        <f t="shared" si="30"/>
        <v>0</v>
      </c>
      <c r="AW27" s="156"/>
      <c r="AX27" s="154">
        <f t="shared" si="31"/>
        <v>0</v>
      </c>
      <c r="AY27" s="46">
        <f t="shared" si="32"/>
        <v>0</v>
      </c>
      <c r="AZ27" s="46">
        <f t="shared" si="33"/>
        <v>0</v>
      </c>
      <c r="BA27" s="46">
        <f t="shared" si="34"/>
        <v>0</v>
      </c>
      <c r="BB27" s="156"/>
      <c r="BH27" s="144" t="s">
        <v>167</v>
      </c>
      <c r="BI27" s="144"/>
      <c r="BJ27" s="144" t="s">
        <v>168</v>
      </c>
      <c r="BK27" s="75"/>
    </row>
    <row r="28" spans="1:63" s="148" customFormat="1" ht="15.75" customHeight="1" x14ac:dyDescent="0.2">
      <c r="A28" s="161">
        <v>4</v>
      </c>
      <c r="B28" s="159">
        <v>8</v>
      </c>
      <c r="D28" s="149" t="str">
        <f>VLOOKUP(A28,'Databáze B'!$A$3:$B$10,2,FALSE)</f>
        <v>Hříšice</v>
      </c>
      <c r="E28" s="150" t="s">
        <v>12</v>
      </c>
      <c r="F28" s="149" t="str">
        <f>VLOOKUP(B28,'Databáze B'!$A$3:$B$10,2,FALSE)</f>
        <v>Vitamíni Konoro</v>
      </c>
      <c r="G28" s="151">
        <v>5</v>
      </c>
      <c r="H28" s="152" t="s">
        <v>12</v>
      </c>
      <c r="I28" s="153">
        <v>0</v>
      </c>
      <c r="K28" s="150">
        <f t="shared" si="0"/>
        <v>1</v>
      </c>
      <c r="L28" s="150" t="str">
        <f t="shared" si="1"/>
        <v>D</v>
      </c>
      <c r="M28" s="150" t="str">
        <f t="shared" si="2"/>
        <v>3</v>
      </c>
      <c r="O28" s="154">
        <f t="shared" si="3"/>
        <v>0</v>
      </c>
      <c r="P28" s="46">
        <f t="shared" si="4"/>
        <v>0</v>
      </c>
      <c r="Q28" s="46">
        <f t="shared" si="5"/>
        <v>0</v>
      </c>
      <c r="R28" s="46">
        <f t="shared" si="6"/>
        <v>0</v>
      </c>
      <c r="S28" s="163"/>
      <c r="T28" s="154">
        <f t="shared" si="7"/>
        <v>0</v>
      </c>
      <c r="U28" s="46">
        <f t="shared" si="8"/>
        <v>0</v>
      </c>
      <c r="V28" s="46">
        <f t="shared" si="9"/>
        <v>0</v>
      </c>
      <c r="W28" s="46">
        <f t="shared" si="10"/>
        <v>0</v>
      </c>
      <c r="X28" s="156"/>
      <c r="Y28" s="154">
        <f t="shared" si="11"/>
        <v>0</v>
      </c>
      <c r="Z28" s="46">
        <f t="shared" si="12"/>
        <v>0</v>
      </c>
      <c r="AA28" s="46">
        <f t="shared" si="13"/>
        <v>0</v>
      </c>
      <c r="AB28" s="46">
        <f t="shared" si="14"/>
        <v>0</v>
      </c>
      <c r="AC28" s="156"/>
      <c r="AD28" s="154">
        <f t="shared" si="15"/>
        <v>1</v>
      </c>
      <c r="AE28" s="46">
        <f t="shared" si="16"/>
        <v>3</v>
      </c>
      <c r="AF28" s="46">
        <f t="shared" si="17"/>
        <v>5</v>
      </c>
      <c r="AG28" s="46">
        <f t="shared" si="18"/>
        <v>0</v>
      </c>
      <c r="AH28" s="156"/>
      <c r="AI28" s="154">
        <f t="shared" si="19"/>
        <v>0</v>
      </c>
      <c r="AJ28" s="46">
        <f t="shared" si="20"/>
        <v>0</v>
      </c>
      <c r="AK28" s="46">
        <f t="shared" si="21"/>
        <v>0</v>
      </c>
      <c r="AL28" s="46">
        <f t="shared" si="22"/>
        <v>0</v>
      </c>
      <c r="AM28" s="156"/>
      <c r="AN28" s="154">
        <f t="shared" si="23"/>
        <v>0</v>
      </c>
      <c r="AO28" s="46">
        <f t="shared" si="24"/>
        <v>0</v>
      </c>
      <c r="AP28" s="46">
        <f t="shared" si="25"/>
        <v>0</v>
      </c>
      <c r="AQ28" s="46">
        <f t="shared" si="26"/>
        <v>0</v>
      </c>
      <c r="AR28" s="156"/>
      <c r="AS28" s="154">
        <f t="shared" si="27"/>
        <v>0</v>
      </c>
      <c r="AT28" s="46">
        <f t="shared" si="28"/>
        <v>0</v>
      </c>
      <c r="AU28" s="46">
        <f t="shared" si="29"/>
        <v>0</v>
      </c>
      <c r="AV28" s="46">
        <f t="shared" si="30"/>
        <v>0</v>
      </c>
      <c r="AW28" s="156"/>
      <c r="AX28" s="154">
        <f t="shared" si="31"/>
        <v>1</v>
      </c>
      <c r="AY28" s="46">
        <f t="shared" si="32"/>
        <v>0</v>
      </c>
      <c r="AZ28" s="46">
        <f t="shared" si="33"/>
        <v>0</v>
      </c>
      <c r="BA28" s="46">
        <f t="shared" si="34"/>
        <v>5</v>
      </c>
      <c r="BB28" s="156"/>
      <c r="BH28" s="145" t="s">
        <v>49</v>
      </c>
      <c r="BI28" s="144"/>
      <c r="BJ28" s="144"/>
      <c r="BK28" s="75"/>
    </row>
    <row r="29" spans="1:63" s="148" customFormat="1" ht="15.75" customHeight="1" x14ac:dyDescent="0.2">
      <c r="A29" s="157">
        <v>6</v>
      </c>
      <c r="B29" s="160">
        <v>2</v>
      </c>
      <c r="D29" s="149" t="str">
        <f>VLOOKUP(A29,'Databáze B'!$A$3:$B$10,2,FALSE)</f>
        <v>Třeštice B</v>
      </c>
      <c r="E29" s="150" t="s">
        <v>12</v>
      </c>
      <c r="F29" s="149" t="str">
        <f>VLOOKUP(B29,'Databáze B'!$A$3:$B$10,2,FALSE)</f>
        <v>Borovná</v>
      </c>
      <c r="G29" s="151">
        <v>2</v>
      </c>
      <c r="H29" s="152" t="s">
        <v>12</v>
      </c>
      <c r="I29" s="153">
        <v>6</v>
      </c>
      <c r="K29" s="150">
        <f t="shared" si="0"/>
        <v>1</v>
      </c>
      <c r="L29" s="150" t="str">
        <f t="shared" si="1"/>
        <v>H</v>
      </c>
      <c r="M29" s="150" t="str">
        <f t="shared" si="2"/>
        <v>3</v>
      </c>
      <c r="O29" s="154">
        <f t="shared" si="3"/>
        <v>0</v>
      </c>
      <c r="P29" s="46">
        <f t="shared" si="4"/>
        <v>0</v>
      </c>
      <c r="Q29" s="46">
        <f t="shared" si="5"/>
        <v>0</v>
      </c>
      <c r="R29" s="46">
        <f t="shared" si="6"/>
        <v>0</v>
      </c>
      <c r="S29" s="163"/>
      <c r="T29" s="154">
        <f t="shared" si="7"/>
        <v>1</v>
      </c>
      <c r="U29" s="46">
        <f t="shared" si="8"/>
        <v>3</v>
      </c>
      <c r="V29" s="46">
        <f t="shared" si="9"/>
        <v>6</v>
      </c>
      <c r="W29" s="46">
        <f t="shared" si="10"/>
        <v>2</v>
      </c>
      <c r="X29" s="156"/>
      <c r="Y29" s="154">
        <f t="shared" si="11"/>
        <v>0</v>
      </c>
      <c r="Z29" s="46">
        <f t="shared" si="12"/>
        <v>0</v>
      </c>
      <c r="AA29" s="46">
        <f t="shared" si="13"/>
        <v>0</v>
      </c>
      <c r="AB29" s="46">
        <f t="shared" si="14"/>
        <v>0</v>
      </c>
      <c r="AC29" s="156"/>
      <c r="AD29" s="154">
        <f t="shared" si="15"/>
        <v>0</v>
      </c>
      <c r="AE29" s="46">
        <f t="shared" si="16"/>
        <v>0</v>
      </c>
      <c r="AF29" s="46">
        <f t="shared" si="17"/>
        <v>0</v>
      </c>
      <c r="AG29" s="46">
        <f t="shared" si="18"/>
        <v>0</v>
      </c>
      <c r="AH29" s="156"/>
      <c r="AI29" s="154">
        <f t="shared" si="19"/>
        <v>0</v>
      </c>
      <c r="AJ29" s="46">
        <f t="shared" si="20"/>
        <v>0</v>
      </c>
      <c r="AK29" s="46">
        <f t="shared" si="21"/>
        <v>0</v>
      </c>
      <c r="AL29" s="46">
        <f t="shared" si="22"/>
        <v>0</v>
      </c>
      <c r="AM29" s="156"/>
      <c r="AN29" s="154">
        <f t="shared" si="23"/>
        <v>1</v>
      </c>
      <c r="AO29" s="46">
        <f t="shared" si="24"/>
        <v>0</v>
      </c>
      <c r="AP29" s="46">
        <f t="shared" si="25"/>
        <v>2</v>
      </c>
      <c r="AQ29" s="46">
        <f t="shared" si="26"/>
        <v>6</v>
      </c>
      <c r="AR29" s="156"/>
      <c r="AS29" s="154">
        <f t="shared" si="27"/>
        <v>0</v>
      </c>
      <c r="AT29" s="46">
        <f t="shared" si="28"/>
        <v>0</v>
      </c>
      <c r="AU29" s="46">
        <f t="shared" si="29"/>
        <v>0</v>
      </c>
      <c r="AV29" s="46">
        <f t="shared" si="30"/>
        <v>0</v>
      </c>
      <c r="AW29" s="156"/>
      <c r="AX29" s="154">
        <f t="shared" si="31"/>
        <v>0</v>
      </c>
      <c r="AY29" s="46">
        <f t="shared" si="32"/>
        <v>0</v>
      </c>
      <c r="AZ29" s="46">
        <f t="shared" si="33"/>
        <v>0</v>
      </c>
      <c r="BA29" s="46">
        <f t="shared" si="34"/>
        <v>0</v>
      </c>
      <c r="BB29" s="156"/>
      <c r="BH29" s="144" t="s">
        <v>179</v>
      </c>
      <c r="BI29" s="144"/>
      <c r="BJ29" s="144" t="s">
        <v>180</v>
      </c>
      <c r="BK29" s="75"/>
    </row>
    <row r="30" spans="1:63" s="148" customFormat="1" ht="15.75" customHeight="1" x14ac:dyDescent="0.2">
      <c r="A30" s="146">
        <v>7</v>
      </c>
      <c r="B30" s="158">
        <v>1</v>
      </c>
      <c r="D30" s="149" t="str">
        <f>VLOOKUP(A30,'Databáze B'!$A$3:$B$10,2,FALSE)</f>
        <v>Červený Hrádek</v>
      </c>
      <c r="E30" s="150" t="s">
        <v>12</v>
      </c>
      <c r="F30" s="149" t="str">
        <f>VLOOKUP(B30,'Databáze B'!$A$3:$B$10,2,FALSE)</f>
        <v>Dream Team</v>
      </c>
      <c r="G30" s="151">
        <v>2</v>
      </c>
      <c r="H30" s="152" t="s">
        <v>12</v>
      </c>
      <c r="I30" s="153">
        <v>12</v>
      </c>
      <c r="K30" s="150">
        <f t="shared" si="0"/>
        <v>1</v>
      </c>
      <c r="L30" s="150" t="str">
        <f t="shared" si="1"/>
        <v>H</v>
      </c>
      <c r="M30" s="150" t="str">
        <f t="shared" si="2"/>
        <v>3</v>
      </c>
      <c r="O30" s="154">
        <f t="shared" si="3"/>
        <v>1</v>
      </c>
      <c r="P30" s="46">
        <f t="shared" si="4"/>
        <v>3</v>
      </c>
      <c r="Q30" s="46">
        <f t="shared" si="5"/>
        <v>12</v>
      </c>
      <c r="R30" s="46">
        <f t="shared" si="6"/>
        <v>2</v>
      </c>
      <c r="S30" s="163"/>
      <c r="T30" s="154">
        <f t="shared" si="7"/>
        <v>0</v>
      </c>
      <c r="U30" s="46">
        <f t="shared" si="8"/>
        <v>0</v>
      </c>
      <c r="V30" s="46">
        <f t="shared" si="9"/>
        <v>0</v>
      </c>
      <c r="W30" s="46">
        <f t="shared" si="10"/>
        <v>0</v>
      </c>
      <c r="X30" s="156"/>
      <c r="Y30" s="154">
        <f t="shared" si="11"/>
        <v>0</v>
      </c>
      <c r="Z30" s="46">
        <f t="shared" si="12"/>
        <v>0</v>
      </c>
      <c r="AA30" s="46">
        <f t="shared" si="13"/>
        <v>0</v>
      </c>
      <c r="AB30" s="46">
        <f t="shared" si="14"/>
        <v>0</v>
      </c>
      <c r="AC30" s="156"/>
      <c r="AD30" s="154">
        <f t="shared" si="15"/>
        <v>0</v>
      </c>
      <c r="AE30" s="46">
        <f t="shared" si="16"/>
        <v>0</v>
      </c>
      <c r="AF30" s="46">
        <f t="shared" si="17"/>
        <v>0</v>
      </c>
      <c r="AG30" s="46">
        <f t="shared" si="18"/>
        <v>0</v>
      </c>
      <c r="AH30" s="156"/>
      <c r="AI30" s="154">
        <f t="shared" si="19"/>
        <v>0</v>
      </c>
      <c r="AJ30" s="46">
        <f t="shared" si="20"/>
        <v>0</v>
      </c>
      <c r="AK30" s="46">
        <f t="shared" si="21"/>
        <v>0</v>
      </c>
      <c r="AL30" s="46">
        <f t="shared" si="22"/>
        <v>0</v>
      </c>
      <c r="AM30" s="156"/>
      <c r="AN30" s="154">
        <f t="shared" si="23"/>
        <v>0</v>
      </c>
      <c r="AO30" s="46">
        <f t="shared" si="24"/>
        <v>0</v>
      </c>
      <c r="AP30" s="46">
        <f t="shared" si="25"/>
        <v>0</v>
      </c>
      <c r="AQ30" s="46">
        <f t="shared" si="26"/>
        <v>0</v>
      </c>
      <c r="AR30" s="156"/>
      <c r="AS30" s="154">
        <f t="shared" si="27"/>
        <v>1</v>
      </c>
      <c r="AT30" s="46">
        <f t="shared" si="28"/>
        <v>0</v>
      </c>
      <c r="AU30" s="46">
        <f t="shared" si="29"/>
        <v>2</v>
      </c>
      <c r="AV30" s="46">
        <f t="shared" si="30"/>
        <v>12</v>
      </c>
      <c r="AW30" s="156"/>
      <c r="AX30" s="154">
        <f t="shared" si="31"/>
        <v>0</v>
      </c>
      <c r="AY30" s="46">
        <f t="shared" si="32"/>
        <v>0</v>
      </c>
      <c r="AZ30" s="46">
        <f t="shared" si="33"/>
        <v>0</v>
      </c>
      <c r="BA30" s="46">
        <f t="shared" si="34"/>
        <v>0</v>
      </c>
      <c r="BB30" s="156"/>
      <c r="BH30" s="144" t="s">
        <v>185</v>
      </c>
      <c r="BI30" s="144"/>
      <c r="BJ30" s="144" t="s">
        <v>186</v>
      </c>
      <c r="BK30" s="75"/>
    </row>
    <row r="31" spans="1:63" ht="15.75" customHeight="1" x14ac:dyDescent="0.25">
      <c r="E31" s="9"/>
      <c r="I31" s="10"/>
      <c r="K31" s="9"/>
      <c r="L31" s="9"/>
      <c r="O31" s="18"/>
      <c r="P31" s="15"/>
      <c r="Q31" s="9"/>
      <c r="R31" s="9"/>
      <c r="S31" s="17"/>
      <c r="T31" s="19"/>
      <c r="U31" s="20"/>
      <c r="V31" s="20"/>
      <c r="W31" s="20"/>
      <c r="X31" s="16"/>
      <c r="Y31" s="19"/>
      <c r="Z31" s="20"/>
      <c r="AA31" s="20"/>
      <c r="AB31" s="20"/>
      <c r="AC31" s="16"/>
      <c r="AD31" s="19"/>
      <c r="AE31" s="20"/>
      <c r="AF31" s="20"/>
      <c r="AG31" s="20"/>
      <c r="AH31" s="16"/>
      <c r="AI31" s="19"/>
      <c r="AJ31" s="20"/>
      <c r="AK31" s="20"/>
      <c r="AL31" s="20"/>
      <c r="AM31" s="16"/>
      <c r="AN31" s="19"/>
      <c r="AO31" s="20"/>
      <c r="AP31" s="20"/>
      <c r="AQ31" s="20"/>
      <c r="AR31" s="16"/>
      <c r="AS31" s="19"/>
      <c r="AT31" s="20"/>
      <c r="AU31" s="20"/>
      <c r="AV31" s="20"/>
      <c r="AW31" s="16"/>
      <c r="AX31" s="19"/>
      <c r="AY31" s="20"/>
      <c r="AZ31" s="20"/>
      <c r="BA31" s="20"/>
      <c r="BB31" s="16"/>
    </row>
    <row r="32" spans="1:63" ht="15.75" customHeight="1" x14ac:dyDescent="0.25">
      <c r="E32" s="9"/>
      <c r="I32" s="10"/>
      <c r="K32" s="9"/>
      <c r="L32" s="9"/>
      <c r="O32" s="21">
        <f t="shared" ref="O32:R32" si="35">SUM(O3:O31)</f>
        <v>7</v>
      </c>
      <c r="P32" s="22">
        <f t="shared" si="35"/>
        <v>21</v>
      </c>
      <c r="Q32" s="22">
        <f t="shared" si="35"/>
        <v>80</v>
      </c>
      <c r="R32" s="22">
        <f t="shared" si="35"/>
        <v>18</v>
      </c>
      <c r="S32" s="23">
        <f>Q32-R32</f>
        <v>62</v>
      </c>
      <c r="T32" s="21">
        <f t="shared" ref="T32:W32" si="36">SUM(T3:T31)</f>
        <v>7</v>
      </c>
      <c r="U32" s="22">
        <f t="shared" si="36"/>
        <v>18</v>
      </c>
      <c r="V32" s="22">
        <f t="shared" si="36"/>
        <v>57</v>
      </c>
      <c r="W32" s="22">
        <f t="shared" si="36"/>
        <v>16</v>
      </c>
      <c r="X32" s="23">
        <f>V32-W32</f>
        <v>41</v>
      </c>
      <c r="Y32" s="21">
        <f t="shared" ref="Y32:AB32" si="37">SUM(Y3:Y31)</f>
        <v>7</v>
      </c>
      <c r="Z32" s="22">
        <f t="shared" si="37"/>
        <v>3</v>
      </c>
      <c r="AA32" s="22">
        <f t="shared" si="37"/>
        <v>23</v>
      </c>
      <c r="AB32" s="22">
        <f t="shared" si="37"/>
        <v>79</v>
      </c>
      <c r="AC32" s="23">
        <f>AA32-AB32</f>
        <v>-56</v>
      </c>
      <c r="AD32" s="21">
        <f t="shared" ref="AD32:AG32" si="38">SUM(AD3:AD31)</f>
        <v>7</v>
      </c>
      <c r="AE32" s="22">
        <f t="shared" si="38"/>
        <v>13</v>
      </c>
      <c r="AF32" s="22">
        <f t="shared" si="38"/>
        <v>31</v>
      </c>
      <c r="AG32" s="22">
        <f t="shared" si="38"/>
        <v>36</v>
      </c>
      <c r="AH32" s="23">
        <f>AF32-AG32</f>
        <v>-5</v>
      </c>
      <c r="AI32" s="21">
        <f t="shared" ref="AI32:AL32" si="39">SUM(AI3:AI31)</f>
        <v>7</v>
      </c>
      <c r="AJ32" s="22">
        <f t="shared" si="39"/>
        <v>13</v>
      </c>
      <c r="AK32" s="22">
        <f t="shared" si="39"/>
        <v>32</v>
      </c>
      <c r="AL32" s="22">
        <f t="shared" si="39"/>
        <v>28</v>
      </c>
      <c r="AM32" s="23">
        <f>AK32-AL32</f>
        <v>4</v>
      </c>
      <c r="AN32" s="21">
        <f t="shared" ref="AN32:AQ32" si="40">SUM(AN3:AN31)</f>
        <v>7</v>
      </c>
      <c r="AO32" s="22">
        <f t="shared" si="40"/>
        <v>7</v>
      </c>
      <c r="AP32" s="22">
        <f t="shared" si="40"/>
        <v>37</v>
      </c>
      <c r="AQ32" s="22">
        <f t="shared" si="40"/>
        <v>36</v>
      </c>
      <c r="AR32" s="23">
        <f>AP32-AQ32</f>
        <v>1</v>
      </c>
      <c r="AS32" s="21">
        <f t="shared" ref="AS32:AV32" si="41">SUM(AS3:AS31)</f>
        <v>7</v>
      </c>
      <c r="AT32" s="22">
        <f t="shared" si="41"/>
        <v>7</v>
      </c>
      <c r="AU32" s="22">
        <f t="shared" si="41"/>
        <v>31</v>
      </c>
      <c r="AV32" s="22">
        <f t="shared" si="41"/>
        <v>43</v>
      </c>
      <c r="AW32" s="23">
        <f>AU32-AV32</f>
        <v>-12</v>
      </c>
      <c r="AX32" s="21">
        <f t="shared" ref="AX32:BA32" si="42">SUM(AX3:AX31)</f>
        <v>7</v>
      </c>
      <c r="AY32" s="22">
        <f t="shared" si="42"/>
        <v>0</v>
      </c>
      <c r="AZ32" s="22">
        <f t="shared" si="42"/>
        <v>0</v>
      </c>
      <c r="BA32" s="22">
        <f t="shared" si="42"/>
        <v>35</v>
      </c>
      <c r="BB32" s="23">
        <f>AZ32-BA32</f>
        <v>-35</v>
      </c>
    </row>
    <row r="33" spans="1:58" ht="15.75" customHeight="1" x14ac:dyDescent="0.25">
      <c r="E33" s="9"/>
      <c r="I33" s="10"/>
      <c r="K33" s="9"/>
      <c r="L33" s="9"/>
      <c r="O33" s="9"/>
      <c r="P33" s="9"/>
      <c r="Q33" s="9"/>
      <c r="R33" s="9"/>
      <c r="S33" s="6"/>
    </row>
    <row r="34" spans="1:58" ht="15.75" customHeight="1" x14ac:dyDescent="0.25">
      <c r="A34" s="24"/>
      <c r="B34" s="24"/>
      <c r="C34" s="25"/>
      <c r="D34" s="26" t="s">
        <v>13</v>
      </c>
      <c r="E34" s="27"/>
      <c r="F34" s="26"/>
      <c r="G34" s="26"/>
      <c r="H34" s="26"/>
      <c r="I34" s="28"/>
      <c r="J34" s="26"/>
      <c r="K34" s="27"/>
      <c r="L34" s="29"/>
      <c r="M34" s="24"/>
      <c r="N34" s="24"/>
      <c r="O34" s="6"/>
      <c r="P34" s="30"/>
      <c r="Q34" s="31"/>
      <c r="R34" s="30"/>
      <c r="S34" s="30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</row>
    <row r="35" spans="1:58" ht="15.75" customHeight="1" x14ac:dyDescent="0.25">
      <c r="C35" s="19"/>
      <c r="D35" s="20"/>
      <c r="E35" s="9"/>
      <c r="F35" s="20"/>
      <c r="G35" s="20"/>
      <c r="H35" s="20"/>
      <c r="I35" s="10"/>
      <c r="J35" s="20"/>
      <c r="K35" s="9"/>
      <c r="L35" s="32"/>
      <c r="O35" s="6"/>
      <c r="P35" s="6"/>
      <c r="Q35" s="31"/>
      <c r="R35" s="9"/>
      <c r="S35" s="6"/>
    </row>
    <row r="36" spans="1:58" ht="15.75" customHeight="1" x14ac:dyDescent="0.25">
      <c r="C36" s="33">
        <v>1</v>
      </c>
      <c r="D36" s="20" t="str">
        <f>VLOOKUP(BD36,'Databáze B'!$I$3:$O$10,2,FALSE)</f>
        <v>Dream Team</v>
      </c>
      <c r="E36" s="15">
        <f>VLOOKUP(BD36,'Databáze B'!$I$3:$O$10,4,FALSE)</f>
        <v>7</v>
      </c>
      <c r="F36" s="9"/>
      <c r="G36" s="34">
        <f>VLOOKUP(BD36,'Databáze B'!$I$3:$O$10,6,FALSE)</f>
        <v>80</v>
      </c>
      <c r="H36" s="9" t="s">
        <v>12</v>
      </c>
      <c r="I36" s="35">
        <f>VLOOKUP(BD36,'Databáze B'!$I$3:$O$10,7,FALSE)</f>
        <v>18</v>
      </c>
      <c r="J36" s="20"/>
      <c r="K36" s="9"/>
      <c r="L36" s="36">
        <f>VLOOKUP(BD36,'Databáze B'!$I$3:$O$10,5,FALSE)</f>
        <v>21</v>
      </c>
      <c r="O36" s="6"/>
      <c r="P36" s="6"/>
      <c r="Q36" s="31"/>
      <c r="R36" s="9"/>
      <c r="S36" s="6"/>
      <c r="BD36" s="14">
        <f>LARGE('Databáze B'!$I$3:$I$10,1)</f>
        <v>2107001</v>
      </c>
    </row>
    <row r="37" spans="1:58" ht="15.75" customHeight="1" x14ac:dyDescent="0.25">
      <c r="C37" s="33">
        <v>2</v>
      </c>
      <c r="D37" s="20" t="str">
        <f>VLOOKUP(BD37,'Databáze B'!$I$3:$O$10,2,FALSE)</f>
        <v>Borovná</v>
      </c>
      <c r="E37" s="15">
        <f>VLOOKUP(BD37,'Databáze B'!$I$3:$O$10,4,FALSE)</f>
        <v>7</v>
      </c>
      <c r="F37" s="9"/>
      <c r="G37" s="34">
        <f>VLOOKUP(BD37,'Databáze B'!$I$3:$O$10,6,FALSE)</f>
        <v>57</v>
      </c>
      <c r="H37" s="9" t="s">
        <v>12</v>
      </c>
      <c r="I37" s="35">
        <f>VLOOKUP(BD37,'Databáze B'!$I$3:$O$10,7,FALSE)</f>
        <v>16</v>
      </c>
      <c r="J37" s="20"/>
      <c r="K37" s="9"/>
      <c r="L37" s="36">
        <f>VLOOKUP(BD37,'Databáze B'!$I$3:$O$10,5,FALSE)</f>
        <v>18</v>
      </c>
      <c r="O37" s="6"/>
      <c r="P37" s="6"/>
      <c r="Q37" s="31"/>
      <c r="R37" s="9"/>
      <c r="S37" s="6"/>
      <c r="BD37" s="14">
        <f>LARGE('Databáze B'!$I$3:$I$10,2)</f>
        <v>1804672</v>
      </c>
    </row>
    <row r="38" spans="1:58" ht="15.75" customHeight="1" x14ac:dyDescent="0.25">
      <c r="C38" s="33">
        <v>3</v>
      </c>
      <c r="D38" s="20" t="str">
        <f>VLOOKUP(BD38,'Databáze B'!$I$3:$O$10,2,FALSE)</f>
        <v>Rezerva Dačice</v>
      </c>
      <c r="E38" s="15">
        <f>VLOOKUP(BD38,'Databáze B'!$I$3:$O$10,4,FALSE)</f>
        <v>7</v>
      </c>
      <c r="F38" s="9"/>
      <c r="G38" s="34">
        <f>VLOOKUP(BD38,'Databáze B'!$I$3:$O$10,6,FALSE)</f>
        <v>32</v>
      </c>
      <c r="H38" s="9" t="s">
        <v>12</v>
      </c>
      <c r="I38" s="35">
        <f>VLOOKUP(BD38,'Databáze B'!$I$3:$O$10,7,FALSE)</f>
        <v>28</v>
      </c>
      <c r="J38" s="20"/>
      <c r="K38" s="9"/>
      <c r="L38" s="36">
        <f>VLOOKUP(BD38,'Databáze B'!$I$3:$O$10,5,FALSE)</f>
        <v>13</v>
      </c>
      <c r="O38" s="6"/>
      <c r="P38" s="6"/>
      <c r="Q38" s="31"/>
      <c r="R38" s="9"/>
      <c r="S38" s="6"/>
      <c r="BD38" s="14">
        <f>LARGE('Databáze B'!$I$3:$I$10,3)</f>
        <v>1300725</v>
      </c>
    </row>
    <row r="39" spans="1:58" ht="15.75" customHeight="1" x14ac:dyDescent="0.25">
      <c r="C39" s="33">
        <v>4</v>
      </c>
      <c r="D39" s="20" t="str">
        <f>VLOOKUP(BD39,'Databáze B'!$I$3:$O$10,2,FALSE)</f>
        <v>Hříšice</v>
      </c>
      <c r="E39" s="15">
        <f>VLOOKUP(BD39,'Databáze B'!$I$3:$O$10,4,FALSE)</f>
        <v>7</v>
      </c>
      <c r="F39" s="9"/>
      <c r="G39" s="34">
        <f>VLOOKUP(BD39,'Databáze B'!$I$3:$O$10,6,FALSE)</f>
        <v>31</v>
      </c>
      <c r="H39" s="9" t="s">
        <v>12</v>
      </c>
      <c r="I39" s="35">
        <f>VLOOKUP(BD39,'Databáze B'!$I$3:$O$10,7,FALSE)</f>
        <v>36</v>
      </c>
      <c r="J39" s="20"/>
      <c r="K39" s="9"/>
      <c r="L39" s="36">
        <f>VLOOKUP(BD39,'Databáze B'!$I$3:$O$10,5,FALSE)</f>
        <v>13</v>
      </c>
      <c r="O39" s="9"/>
      <c r="P39" s="9"/>
      <c r="Q39" s="9"/>
      <c r="R39" s="9"/>
      <c r="S39" s="6"/>
      <c r="BD39" s="14">
        <f>LARGE('Databáze B'!$I$3:$I$10,4)</f>
        <v>1299814</v>
      </c>
    </row>
    <row r="40" spans="1:58" ht="15.75" customHeight="1" x14ac:dyDescent="0.25">
      <c r="C40" s="33">
        <v>5</v>
      </c>
      <c r="D40" s="20" t="str">
        <f>VLOOKUP(BD40,'Databáze B'!$I$3:$O$10,2,FALSE)</f>
        <v>Třeštice B</v>
      </c>
      <c r="E40" s="15">
        <f>VLOOKUP(BD40,'Databáze B'!$I$3:$O$10,4,FALSE)</f>
        <v>7</v>
      </c>
      <c r="F40" s="9"/>
      <c r="G40" s="34">
        <f>VLOOKUP(BD40,'Databáze B'!$I$3:$O$10,6,FALSE)</f>
        <v>37</v>
      </c>
      <c r="H40" s="9" t="s">
        <v>12</v>
      </c>
      <c r="I40" s="35">
        <f>VLOOKUP(BD40,'Databáze B'!$I$3:$O$10,7,FALSE)</f>
        <v>36</v>
      </c>
      <c r="J40" s="20"/>
      <c r="K40" s="9"/>
      <c r="L40" s="36">
        <f>VLOOKUP(BD40,'Databáze B'!$I$3:$O$10,5,FALSE)</f>
        <v>7</v>
      </c>
      <c r="O40" s="9"/>
      <c r="P40" s="9"/>
      <c r="Q40" s="9"/>
      <c r="R40" s="9"/>
      <c r="S40" s="6"/>
      <c r="BD40" s="14">
        <f>LARGE('Databáze B'!$I$3:$I$10,5)</f>
        <v>700476</v>
      </c>
    </row>
    <row r="41" spans="1:58" ht="15.75" customHeight="1" x14ac:dyDescent="0.25">
      <c r="C41" s="33">
        <v>6</v>
      </c>
      <c r="D41" s="20" t="str">
        <f>VLOOKUP(BD41,'Databáze B'!$I$3:$O$10,2,FALSE)</f>
        <v>Červený Hrádek</v>
      </c>
      <c r="E41" s="15">
        <f>VLOOKUP(BD41,'Databáze B'!$I$3:$O$10,4,FALSE)</f>
        <v>7</v>
      </c>
      <c r="F41" s="9"/>
      <c r="G41" s="34">
        <f>VLOOKUP(BD41,'Databáze B'!$I$3:$O$10,6,FALSE)</f>
        <v>31</v>
      </c>
      <c r="H41" s="9" t="s">
        <v>12</v>
      </c>
      <c r="I41" s="35">
        <f>VLOOKUP(BD41,'Databáze B'!$I$3:$O$10,7,FALSE)</f>
        <v>43</v>
      </c>
      <c r="J41" s="20"/>
      <c r="K41" s="9"/>
      <c r="L41" s="36">
        <f>VLOOKUP(BD41,'Databáze B'!$I$3:$O$10,5,FALSE)</f>
        <v>7</v>
      </c>
      <c r="O41" s="9"/>
      <c r="P41" s="9"/>
      <c r="Q41" s="9"/>
      <c r="R41" s="9"/>
      <c r="S41" s="6"/>
      <c r="BD41" s="14">
        <f>LARGE('Databáze B'!$I$3:$I$10,6)</f>
        <v>699117</v>
      </c>
    </row>
    <row r="42" spans="1:58" ht="15.75" customHeight="1" x14ac:dyDescent="0.25">
      <c r="C42" s="33">
        <v>7</v>
      </c>
      <c r="D42" s="20" t="str">
        <f>VLOOKUP(BD42,'Databáze B'!$I$3:$O$10,2,FALSE)</f>
        <v>HC Vlci</v>
      </c>
      <c r="E42" s="15">
        <f>VLOOKUP(BD42,'Databáze B'!$I$3:$O$10,4,FALSE)</f>
        <v>7</v>
      </c>
      <c r="F42" s="9"/>
      <c r="G42" s="34">
        <f>VLOOKUP(BD42,'Databáze B'!$I$3:$O$10,6,FALSE)</f>
        <v>23</v>
      </c>
      <c r="H42" s="9" t="s">
        <v>12</v>
      </c>
      <c r="I42" s="35">
        <f>VLOOKUP(BD42,'Databáze B'!$I$3:$O$10,7,FALSE)</f>
        <v>79</v>
      </c>
      <c r="J42" s="20"/>
      <c r="K42" s="9"/>
      <c r="L42" s="36">
        <f>VLOOKUP(BD42,'Databáze B'!$I$3:$O$10,5,FALSE)</f>
        <v>3</v>
      </c>
      <c r="O42" s="9"/>
      <c r="P42" s="9"/>
      <c r="Q42" s="9"/>
      <c r="R42" s="9"/>
      <c r="S42" s="6"/>
      <c r="BD42" s="14">
        <f>LARGE('Databáze B'!$I$3:$I$10,7)</f>
        <v>294633</v>
      </c>
    </row>
    <row r="43" spans="1:58" ht="15.75" customHeight="1" x14ac:dyDescent="0.25">
      <c r="C43" s="37">
        <v>8</v>
      </c>
      <c r="D43" s="38" t="str">
        <f>VLOOKUP(BD43,'Databáze B'!$I$3:$O$10,2,FALSE)</f>
        <v>Vitamíni Konoro</v>
      </c>
      <c r="E43" s="39">
        <f>VLOOKUP(BD43,'Databáze B'!$I$3:$O$10,4,FALSE)</f>
        <v>7</v>
      </c>
      <c r="F43" s="40"/>
      <c r="G43" s="41">
        <f>VLOOKUP(BD43,'Databáze B'!$I$3:$O$10,6,FALSE)</f>
        <v>0</v>
      </c>
      <c r="H43" s="40" t="s">
        <v>12</v>
      </c>
      <c r="I43" s="42">
        <f>VLOOKUP(BD43,'Databáze B'!$I$3:$O$10,7,FALSE)</f>
        <v>35</v>
      </c>
      <c r="J43" s="38"/>
      <c r="K43" s="40"/>
      <c r="L43" s="43">
        <f>VLOOKUP(BD43,'Databáze B'!$I$3:$O$10,5,FALSE)</f>
        <v>0</v>
      </c>
      <c r="O43" s="9"/>
      <c r="P43" s="9"/>
      <c r="Q43" s="9"/>
      <c r="R43" s="9"/>
      <c r="S43" s="6"/>
      <c r="BD43" s="14">
        <f>LARGE('Databáze B'!$I$3:$I$10,8)</f>
        <v>-3492</v>
      </c>
    </row>
    <row r="44" spans="1:58" ht="15.75" customHeight="1" x14ac:dyDescent="0.25">
      <c r="E44" s="9"/>
      <c r="I44" s="10"/>
      <c r="K44" s="9"/>
      <c r="L44" s="9"/>
      <c r="O44" s="9"/>
      <c r="P44" s="9"/>
      <c r="Q44" s="9"/>
      <c r="R44" s="9"/>
      <c r="S44" s="6"/>
    </row>
    <row r="45" spans="1:58" ht="15.75" customHeight="1" x14ac:dyDescent="0.25">
      <c r="E45" s="9"/>
      <c r="I45" s="10"/>
      <c r="K45" s="9"/>
      <c r="L45" s="9"/>
      <c r="O45" s="9"/>
      <c r="P45" s="9"/>
      <c r="Q45" s="9"/>
      <c r="R45" s="9"/>
      <c r="S45" s="6"/>
    </row>
    <row r="46" spans="1:58" ht="15.75" customHeight="1" x14ac:dyDescent="0.25">
      <c r="E46" s="9"/>
      <c r="I46" s="10"/>
      <c r="K46" s="9"/>
      <c r="L46" s="9"/>
      <c r="O46" s="9"/>
      <c r="P46" s="9"/>
      <c r="Q46" s="9"/>
      <c r="R46" s="9"/>
      <c r="S46" s="6"/>
    </row>
    <row r="47" spans="1:58" ht="15.75" customHeight="1" x14ac:dyDescent="0.25">
      <c r="E47" s="9"/>
      <c r="I47" s="10"/>
      <c r="K47" s="9"/>
      <c r="L47" s="9"/>
      <c r="O47" s="9"/>
      <c r="P47" s="9"/>
      <c r="Q47" s="9"/>
      <c r="R47" s="9"/>
      <c r="S47" s="6"/>
    </row>
    <row r="48" spans="1:58" ht="15.75" customHeight="1" x14ac:dyDescent="0.25">
      <c r="E48" s="9"/>
      <c r="I48" s="10"/>
      <c r="K48" s="9"/>
      <c r="L48" s="9"/>
      <c r="O48" s="9"/>
      <c r="P48" s="9"/>
      <c r="Q48" s="9"/>
      <c r="R48" s="9"/>
      <c r="S48" s="6"/>
    </row>
    <row r="49" spans="5:19" ht="15.75" customHeight="1" x14ac:dyDescent="0.25">
      <c r="E49" s="9"/>
      <c r="I49" s="10"/>
      <c r="K49" s="9"/>
      <c r="L49" s="9"/>
      <c r="O49" s="9"/>
      <c r="P49" s="9"/>
      <c r="Q49" s="9"/>
      <c r="R49" s="9"/>
      <c r="S49" s="6"/>
    </row>
    <row r="50" spans="5:19" ht="15.75" customHeight="1" x14ac:dyDescent="0.25">
      <c r="E50" s="9"/>
      <c r="I50" s="10"/>
      <c r="K50" s="9"/>
      <c r="L50" s="9"/>
      <c r="O50" s="9"/>
      <c r="P50" s="9"/>
      <c r="Q50" s="9"/>
      <c r="R50" s="9"/>
      <c r="S50" s="6"/>
    </row>
    <row r="51" spans="5:19" ht="15.75" customHeight="1" x14ac:dyDescent="0.25">
      <c r="E51" s="9"/>
      <c r="H51" s="9"/>
      <c r="I51" s="10"/>
      <c r="K51" s="9"/>
      <c r="L51" s="9"/>
      <c r="O51" s="9"/>
      <c r="P51" s="9"/>
      <c r="Q51" s="9"/>
      <c r="R51" s="9"/>
      <c r="S51" s="6"/>
    </row>
    <row r="52" spans="5:19" ht="15.75" customHeight="1" x14ac:dyDescent="0.25">
      <c r="E52" s="9"/>
      <c r="H52" s="9"/>
      <c r="I52" s="10"/>
      <c r="K52" s="9"/>
      <c r="L52" s="9"/>
      <c r="O52" s="9"/>
      <c r="P52" s="9"/>
      <c r="Q52" s="9"/>
      <c r="R52" s="9"/>
      <c r="S52" s="6"/>
    </row>
    <row r="53" spans="5:19" ht="15.75" customHeight="1" x14ac:dyDescent="0.25">
      <c r="E53" s="9"/>
      <c r="H53" s="9"/>
      <c r="I53" s="10"/>
      <c r="K53" s="9"/>
      <c r="L53" s="9"/>
      <c r="O53" s="9"/>
      <c r="P53" s="9"/>
      <c r="Q53" s="9"/>
      <c r="R53" s="9"/>
      <c r="S53" s="6"/>
    </row>
    <row r="54" spans="5:19" ht="15.75" customHeight="1" x14ac:dyDescent="0.25">
      <c r="E54" s="9"/>
      <c r="H54" s="9"/>
      <c r="I54" s="10"/>
      <c r="K54" s="9"/>
      <c r="L54" s="9"/>
      <c r="O54" s="9"/>
      <c r="P54" s="9"/>
      <c r="Q54" s="9"/>
      <c r="R54" s="9"/>
      <c r="S54" s="6"/>
    </row>
    <row r="55" spans="5:19" ht="15.75" customHeight="1" x14ac:dyDescent="0.25">
      <c r="E55" s="9"/>
      <c r="H55" s="9"/>
      <c r="I55" s="10"/>
      <c r="K55" s="9"/>
      <c r="L55" s="9"/>
      <c r="O55" s="9"/>
      <c r="P55" s="9"/>
      <c r="Q55" s="9"/>
      <c r="R55" s="9"/>
      <c r="S55" s="6"/>
    </row>
    <row r="56" spans="5:19" ht="15.75" customHeight="1" x14ac:dyDescent="0.25">
      <c r="E56" s="9"/>
      <c r="H56" s="9"/>
      <c r="I56" s="10"/>
      <c r="K56" s="9"/>
      <c r="L56" s="9"/>
      <c r="O56" s="9"/>
      <c r="P56" s="9"/>
      <c r="Q56" s="9"/>
      <c r="R56" s="9"/>
      <c r="S56" s="6"/>
    </row>
    <row r="57" spans="5:19" ht="15.75" customHeight="1" x14ac:dyDescent="0.25">
      <c r="E57" s="9"/>
      <c r="H57" s="9"/>
      <c r="I57" s="10"/>
      <c r="K57" s="9"/>
      <c r="L57" s="9"/>
      <c r="O57" s="9"/>
      <c r="P57" s="9"/>
      <c r="Q57" s="9"/>
      <c r="R57" s="9"/>
      <c r="S57" s="6"/>
    </row>
    <row r="58" spans="5:19" ht="15.75" customHeight="1" x14ac:dyDescent="0.25">
      <c r="E58" s="9"/>
      <c r="H58" s="9"/>
      <c r="I58" s="10"/>
      <c r="K58" s="9"/>
      <c r="L58" s="9"/>
      <c r="O58" s="9"/>
      <c r="P58" s="9"/>
      <c r="Q58" s="9"/>
      <c r="R58" s="9"/>
      <c r="S58" s="6"/>
    </row>
    <row r="59" spans="5:19" ht="15.75" customHeight="1" x14ac:dyDescent="0.25">
      <c r="E59" s="9"/>
      <c r="H59" s="9"/>
      <c r="I59" s="10"/>
      <c r="K59" s="9"/>
      <c r="L59" s="9"/>
      <c r="O59" s="9"/>
      <c r="P59" s="9"/>
      <c r="Q59" s="9"/>
      <c r="R59" s="9"/>
      <c r="S59" s="6"/>
    </row>
    <row r="60" spans="5:19" ht="15.75" customHeight="1" x14ac:dyDescent="0.25">
      <c r="E60" s="9"/>
      <c r="H60" s="9"/>
      <c r="I60" s="10"/>
      <c r="K60" s="9"/>
      <c r="L60" s="9"/>
      <c r="O60" s="9"/>
      <c r="P60" s="9"/>
      <c r="Q60" s="9"/>
      <c r="R60" s="9"/>
      <c r="S60" s="6"/>
    </row>
    <row r="61" spans="5:19" ht="15.75" customHeight="1" x14ac:dyDescent="0.25">
      <c r="E61" s="9"/>
      <c r="H61" s="9"/>
      <c r="I61" s="10"/>
      <c r="K61" s="9"/>
      <c r="L61" s="9"/>
      <c r="O61" s="9"/>
      <c r="P61" s="9"/>
      <c r="Q61" s="9"/>
      <c r="R61" s="9"/>
      <c r="S61" s="6"/>
    </row>
    <row r="62" spans="5:19" ht="15.75" customHeight="1" x14ac:dyDescent="0.25">
      <c r="E62" s="9"/>
      <c r="H62" s="9"/>
      <c r="I62" s="10"/>
      <c r="K62" s="9"/>
      <c r="L62" s="9"/>
      <c r="O62" s="9"/>
      <c r="P62" s="9"/>
      <c r="Q62" s="9"/>
      <c r="R62" s="9"/>
      <c r="S62" s="6"/>
    </row>
    <row r="63" spans="5:19" ht="15.75" customHeight="1" x14ac:dyDescent="0.25">
      <c r="E63" s="9"/>
      <c r="H63" s="9"/>
      <c r="I63" s="10"/>
      <c r="K63" s="9"/>
      <c r="L63" s="9"/>
      <c r="O63" s="9"/>
      <c r="P63" s="9"/>
      <c r="Q63" s="9"/>
      <c r="R63" s="9"/>
      <c r="S63" s="6"/>
    </row>
    <row r="64" spans="5:19" ht="15.75" customHeight="1" x14ac:dyDescent="0.25">
      <c r="E64" s="9"/>
      <c r="H64" s="9"/>
      <c r="I64" s="10"/>
      <c r="K64" s="9"/>
      <c r="L64" s="9"/>
      <c r="O64" s="9"/>
      <c r="P64" s="9"/>
      <c r="Q64" s="9"/>
      <c r="R64" s="9"/>
      <c r="S64" s="6"/>
    </row>
    <row r="65" spans="5:19" ht="15.75" customHeight="1" x14ac:dyDescent="0.25">
      <c r="E65" s="9"/>
      <c r="H65" s="9"/>
      <c r="I65" s="10"/>
      <c r="K65" s="9"/>
      <c r="L65" s="9"/>
      <c r="O65" s="9"/>
      <c r="P65" s="9"/>
      <c r="Q65" s="9"/>
      <c r="R65" s="9"/>
      <c r="S65" s="6"/>
    </row>
    <row r="66" spans="5:19" ht="15.75" customHeight="1" x14ac:dyDescent="0.25">
      <c r="E66" s="9"/>
      <c r="H66" s="9"/>
      <c r="I66" s="10"/>
      <c r="K66" s="9"/>
      <c r="L66" s="9"/>
      <c r="O66" s="9"/>
      <c r="P66" s="9"/>
      <c r="Q66" s="9"/>
      <c r="R66" s="9"/>
      <c r="S66" s="6"/>
    </row>
    <row r="67" spans="5:19" ht="15.75" customHeight="1" x14ac:dyDescent="0.25">
      <c r="E67" s="9"/>
      <c r="H67" s="9"/>
      <c r="I67" s="10"/>
      <c r="K67" s="9"/>
      <c r="L67" s="9"/>
      <c r="O67" s="9"/>
      <c r="P67" s="9"/>
      <c r="Q67" s="9"/>
      <c r="R67" s="9"/>
      <c r="S67" s="6"/>
    </row>
    <row r="68" spans="5:19" ht="15.75" customHeight="1" x14ac:dyDescent="0.25">
      <c r="E68" s="9"/>
      <c r="H68" s="9"/>
      <c r="I68" s="10"/>
      <c r="K68" s="9"/>
      <c r="L68" s="9"/>
      <c r="O68" s="9"/>
      <c r="P68" s="9"/>
      <c r="Q68" s="9"/>
      <c r="R68" s="9"/>
      <c r="S68" s="6"/>
    </row>
    <row r="69" spans="5:19" ht="15.75" customHeight="1" x14ac:dyDescent="0.25">
      <c r="E69" s="9"/>
      <c r="H69" s="9"/>
      <c r="I69" s="10"/>
      <c r="K69" s="9"/>
      <c r="L69" s="9"/>
      <c r="O69" s="9"/>
      <c r="P69" s="9"/>
      <c r="Q69" s="9"/>
      <c r="R69" s="9"/>
      <c r="S69" s="6"/>
    </row>
    <row r="70" spans="5:19" ht="15.75" customHeight="1" x14ac:dyDescent="0.25">
      <c r="E70" s="9"/>
      <c r="H70" s="9"/>
      <c r="I70" s="10"/>
      <c r="K70" s="9"/>
      <c r="L70" s="9"/>
      <c r="O70" s="9"/>
      <c r="P70" s="9"/>
      <c r="Q70" s="9"/>
      <c r="R70" s="9"/>
      <c r="S70" s="6"/>
    </row>
    <row r="71" spans="5:19" ht="15.75" customHeight="1" x14ac:dyDescent="0.25">
      <c r="E71" s="9"/>
      <c r="H71" s="9"/>
      <c r="I71" s="10"/>
      <c r="K71" s="9"/>
      <c r="L71" s="9"/>
      <c r="O71" s="9"/>
      <c r="P71" s="9"/>
      <c r="Q71" s="9"/>
      <c r="R71" s="9"/>
      <c r="S71" s="6"/>
    </row>
    <row r="72" spans="5:19" ht="15.75" customHeight="1" x14ac:dyDescent="0.25">
      <c r="E72" s="9"/>
      <c r="H72" s="9"/>
      <c r="I72" s="10"/>
      <c r="K72" s="9"/>
      <c r="L72" s="9"/>
      <c r="O72" s="9"/>
      <c r="P72" s="9"/>
      <c r="Q72" s="9"/>
      <c r="R72" s="9"/>
      <c r="S72" s="6"/>
    </row>
    <row r="73" spans="5:19" ht="15.75" customHeight="1" x14ac:dyDescent="0.25">
      <c r="E73" s="9"/>
      <c r="H73" s="9"/>
      <c r="I73" s="10"/>
      <c r="K73" s="9"/>
      <c r="L73" s="9"/>
      <c r="O73" s="9"/>
      <c r="P73" s="9"/>
      <c r="Q73" s="9"/>
      <c r="R73" s="9"/>
      <c r="S73" s="6"/>
    </row>
    <row r="74" spans="5:19" ht="15.75" customHeight="1" x14ac:dyDescent="0.25">
      <c r="E74" s="9"/>
      <c r="H74" s="9"/>
      <c r="I74" s="10"/>
      <c r="K74" s="9"/>
      <c r="L74" s="9"/>
      <c r="O74" s="9"/>
      <c r="P74" s="9"/>
      <c r="Q74" s="9"/>
      <c r="R74" s="9"/>
      <c r="S74" s="6"/>
    </row>
    <row r="75" spans="5:19" ht="15.75" customHeight="1" x14ac:dyDescent="0.25">
      <c r="E75" s="9"/>
      <c r="H75" s="9"/>
      <c r="I75" s="10"/>
      <c r="K75" s="9"/>
      <c r="L75" s="9"/>
      <c r="O75" s="9"/>
      <c r="P75" s="9"/>
      <c r="Q75" s="9"/>
      <c r="R75" s="9"/>
      <c r="S75" s="6"/>
    </row>
    <row r="76" spans="5:19" ht="15.75" customHeight="1" x14ac:dyDescent="0.25">
      <c r="E76" s="9"/>
      <c r="H76" s="9"/>
      <c r="I76" s="10"/>
      <c r="K76" s="9"/>
      <c r="L76" s="9"/>
      <c r="O76" s="9"/>
      <c r="P76" s="9"/>
      <c r="Q76" s="9"/>
      <c r="R76" s="9"/>
      <c r="S76" s="6"/>
    </row>
    <row r="77" spans="5:19" ht="15.75" customHeight="1" x14ac:dyDescent="0.25">
      <c r="E77" s="9"/>
      <c r="H77" s="9"/>
      <c r="I77" s="10"/>
      <c r="K77" s="9"/>
      <c r="L77" s="9"/>
      <c r="O77" s="9"/>
      <c r="P77" s="9"/>
      <c r="Q77" s="9"/>
      <c r="R77" s="9"/>
      <c r="S77" s="6"/>
    </row>
    <row r="78" spans="5:19" ht="15.75" customHeight="1" x14ac:dyDescent="0.25">
      <c r="E78" s="9"/>
      <c r="H78" s="9"/>
      <c r="I78" s="10"/>
      <c r="K78" s="9"/>
      <c r="L78" s="9"/>
      <c r="O78" s="9"/>
      <c r="P78" s="9"/>
      <c r="Q78" s="9"/>
      <c r="R78" s="9"/>
      <c r="S78" s="6"/>
    </row>
    <row r="79" spans="5:19" ht="15.75" customHeight="1" x14ac:dyDescent="0.25">
      <c r="E79" s="9"/>
      <c r="I79" s="10"/>
      <c r="K79" s="9"/>
      <c r="L79" s="9"/>
      <c r="O79" s="9"/>
      <c r="P79" s="9"/>
      <c r="Q79" s="9"/>
      <c r="R79" s="9"/>
      <c r="S79" s="6"/>
    </row>
    <row r="80" spans="5:19" ht="15.75" customHeight="1" x14ac:dyDescent="0.25">
      <c r="E80" s="9"/>
      <c r="I80" s="10"/>
      <c r="K80" s="9"/>
      <c r="L80" s="9"/>
      <c r="O80" s="9"/>
      <c r="P80" s="9"/>
      <c r="Q80" s="9"/>
      <c r="R80" s="9"/>
      <c r="S80" s="6"/>
    </row>
    <row r="81" spans="5:19" ht="15.75" customHeight="1" x14ac:dyDescent="0.25">
      <c r="E81" s="9"/>
      <c r="I81" s="10"/>
      <c r="K81" s="9"/>
      <c r="L81" s="9"/>
      <c r="O81" s="9"/>
      <c r="P81" s="9"/>
      <c r="Q81" s="9"/>
      <c r="R81" s="9"/>
      <c r="S81" s="6"/>
    </row>
    <row r="82" spans="5:19" ht="15.75" customHeight="1" x14ac:dyDescent="0.25">
      <c r="E82" s="9"/>
      <c r="I82" s="10"/>
      <c r="K82" s="9"/>
      <c r="L82" s="9"/>
      <c r="O82" s="9"/>
      <c r="P82" s="9"/>
      <c r="Q82" s="9"/>
      <c r="R82" s="9"/>
      <c r="S82" s="6"/>
    </row>
    <row r="83" spans="5:19" ht="15.75" customHeight="1" x14ac:dyDescent="0.25">
      <c r="E83" s="9"/>
      <c r="I83" s="10"/>
      <c r="K83" s="9"/>
      <c r="L83" s="9"/>
      <c r="O83" s="9"/>
      <c r="P83" s="9"/>
      <c r="Q83" s="9"/>
      <c r="R83" s="9"/>
      <c r="S83" s="6"/>
    </row>
    <row r="84" spans="5:19" ht="15.75" customHeight="1" x14ac:dyDescent="0.25">
      <c r="E84" s="9"/>
      <c r="I84" s="10"/>
      <c r="K84" s="9"/>
      <c r="L84" s="9"/>
      <c r="O84" s="9"/>
      <c r="P84" s="9"/>
      <c r="Q84" s="9"/>
      <c r="R84" s="9"/>
      <c r="S84" s="6"/>
    </row>
    <row r="85" spans="5:19" ht="15.75" customHeight="1" x14ac:dyDescent="0.25">
      <c r="E85" s="9"/>
      <c r="I85" s="10"/>
      <c r="K85" s="9"/>
      <c r="L85" s="9"/>
      <c r="O85" s="9"/>
      <c r="P85" s="9"/>
      <c r="Q85" s="9"/>
      <c r="R85" s="9"/>
      <c r="S85" s="6"/>
    </row>
    <row r="86" spans="5:19" ht="15.75" customHeight="1" x14ac:dyDescent="0.25">
      <c r="E86" s="9"/>
      <c r="I86" s="10"/>
      <c r="K86" s="9"/>
      <c r="L86" s="9"/>
      <c r="O86" s="9"/>
      <c r="P86" s="9"/>
      <c r="Q86" s="9"/>
      <c r="R86" s="9"/>
      <c r="S86" s="6"/>
    </row>
    <row r="87" spans="5:19" ht="15.75" customHeight="1" x14ac:dyDescent="0.25">
      <c r="E87" s="9"/>
      <c r="I87" s="10"/>
      <c r="K87" s="9"/>
      <c r="L87" s="9"/>
      <c r="O87" s="9"/>
      <c r="P87" s="9"/>
      <c r="Q87" s="9"/>
      <c r="R87" s="9"/>
      <c r="S87" s="6"/>
    </row>
    <row r="88" spans="5:19" ht="15.75" customHeight="1" x14ac:dyDescent="0.25">
      <c r="E88" s="9"/>
      <c r="I88" s="10"/>
      <c r="K88" s="9"/>
      <c r="L88" s="9"/>
      <c r="O88" s="9"/>
      <c r="P88" s="9"/>
      <c r="Q88" s="9"/>
      <c r="R88" s="9"/>
      <c r="S88" s="6"/>
    </row>
    <row r="89" spans="5:19" ht="15.75" customHeight="1" x14ac:dyDescent="0.25">
      <c r="E89" s="9"/>
      <c r="I89" s="10"/>
      <c r="K89" s="9"/>
      <c r="L89" s="9"/>
      <c r="O89" s="9"/>
      <c r="P89" s="9"/>
      <c r="Q89" s="9"/>
      <c r="R89" s="9"/>
      <c r="S89" s="6"/>
    </row>
    <row r="90" spans="5:19" ht="15.75" customHeight="1" x14ac:dyDescent="0.25">
      <c r="E90" s="9"/>
      <c r="I90" s="10"/>
      <c r="K90" s="9"/>
      <c r="L90" s="9"/>
      <c r="O90" s="9"/>
      <c r="P90" s="9"/>
      <c r="Q90" s="9"/>
      <c r="R90" s="9"/>
      <c r="S90" s="6"/>
    </row>
    <row r="91" spans="5:19" ht="15.75" customHeight="1" x14ac:dyDescent="0.25">
      <c r="E91" s="9"/>
      <c r="I91" s="10"/>
      <c r="K91" s="9"/>
      <c r="L91" s="9"/>
      <c r="O91" s="9"/>
      <c r="P91" s="9"/>
      <c r="Q91" s="9"/>
      <c r="R91" s="9"/>
      <c r="S91" s="6"/>
    </row>
    <row r="92" spans="5:19" ht="15.75" customHeight="1" x14ac:dyDescent="0.25">
      <c r="E92" s="9"/>
      <c r="I92" s="10"/>
      <c r="K92" s="9"/>
      <c r="L92" s="9"/>
      <c r="O92" s="9"/>
      <c r="P92" s="9"/>
      <c r="Q92" s="9"/>
      <c r="R92" s="9"/>
      <c r="S92" s="6"/>
    </row>
    <row r="93" spans="5:19" ht="15.75" customHeight="1" x14ac:dyDescent="0.25">
      <c r="E93" s="9"/>
      <c r="I93" s="10"/>
      <c r="K93" s="9"/>
      <c r="L93" s="9"/>
      <c r="O93" s="9"/>
      <c r="P93" s="9"/>
      <c r="Q93" s="9"/>
      <c r="R93" s="9"/>
      <c r="S93" s="6"/>
    </row>
    <row r="94" spans="5:19" ht="15.75" customHeight="1" x14ac:dyDescent="0.25">
      <c r="E94" s="9"/>
      <c r="I94" s="10"/>
      <c r="K94" s="9"/>
      <c r="L94" s="9"/>
      <c r="O94" s="9"/>
      <c r="P94" s="9"/>
      <c r="Q94" s="9"/>
      <c r="R94" s="9"/>
      <c r="S94" s="6"/>
    </row>
    <row r="95" spans="5:19" ht="15.75" customHeight="1" x14ac:dyDescent="0.25">
      <c r="E95" s="9"/>
      <c r="I95" s="10"/>
      <c r="K95" s="9"/>
      <c r="L95" s="9"/>
      <c r="O95" s="9"/>
      <c r="P95" s="9"/>
      <c r="Q95" s="9"/>
      <c r="R95" s="9"/>
      <c r="S95" s="6"/>
    </row>
    <row r="96" spans="5:19" ht="15.75" customHeight="1" x14ac:dyDescent="0.25">
      <c r="E96" s="9"/>
      <c r="I96" s="10"/>
      <c r="K96" s="9"/>
      <c r="L96" s="9"/>
      <c r="O96" s="9"/>
      <c r="P96" s="9"/>
      <c r="Q96" s="9"/>
      <c r="R96" s="9"/>
      <c r="S96" s="6"/>
    </row>
    <row r="97" spans="5:19" ht="15.75" customHeight="1" x14ac:dyDescent="0.25">
      <c r="E97" s="9"/>
      <c r="I97" s="10"/>
      <c r="K97" s="9"/>
      <c r="L97" s="9"/>
      <c r="O97" s="9"/>
      <c r="P97" s="9"/>
      <c r="Q97" s="9"/>
      <c r="R97" s="9"/>
      <c r="S97" s="6"/>
    </row>
    <row r="98" spans="5:19" ht="15.75" customHeight="1" x14ac:dyDescent="0.25">
      <c r="E98" s="9"/>
      <c r="I98" s="10"/>
      <c r="K98" s="9"/>
      <c r="L98" s="9"/>
      <c r="O98" s="9"/>
      <c r="P98" s="9"/>
      <c r="Q98" s="9"/>
      <c r="R98" s="9"/>
      <c r="S98" s="6"/>
    </row>
    <row r="99" spans="5:19" ht="15.75" customHeight="1" x14ac:dyDescent="0.25">
      <c r="E99" s="9"/>
      <c r="I99" s="10"/>
      <c r="K99" s="9"/>
      <c r="L99" s="9"/>
      <c r="O99" s="9"/>
      <c r="P99" s="9"/>
      <c r="Q99" s="9"/>
      <c r="R99" s="9"/>
      <c r="S99" s="6"/>
    </row>
    <row r="100" spans="5:19" ht="15.75" customHeight="1" x14ac:dyDescent="0.25">
      <c r="E100" s="9"/>
      <c r="I100" s="10"/>
      <c r="K100" s="9"/>
      <c r="L100" s="9"/>
      <c r="O100" s="9"/>
      <c r="P100" s="9"/>
      <c r="Q100" s="9"/>
      <c r="R100" s="9"/>
      <c r="S100" s="6"/>
    </row>
    <row r="101" spans="5:19" ht="15.75" customHeight="1" x14ac:dyDescent="0.25">
      <c r="E101" s="9"/>
      <c r="I101" s="10"/>
      <c r="K101" s="9"/>
      <c r="L101" s="9"/>
      <c r="O101" s="9"/>
      <c r="P101" s="9"/>
      <c r="Q101" s="9"/>
      <c r="R101" s="9"/>
      <c r="S101" s="6"/>
    </row>
    <row r="102" spans="5:19" ht="15.75" customHeight="1" x14ac:dyDescent="0.25">
      <c r="E102" s="9"/>
      <c r="I102" s="10"/>
      <c r="K102" s="9"/>
      <c r="L102" s="9"/>
      <c r="O102" s="9"/>
      <c r="P102" s="9"/>
      <c r="Q102" s="9"/>
      <c r="R102" s="9"/>
      <c r="S102" s="6"/>
    </row>
    <row r="103" spans="5:19" ht="15.75" customHeight="1" x14ac:dyDescent="0.25">
      <c r="E103" s="9"/>
      <c r="I103" s="10"/>
      <c r="K103" s="9"/>
      <c r="L103" s="9"/>
      <c r="O103" s="9"/>
      <c r="P103" s="9"/>
      <c r="Q103" s="9"/>
      <c r="R103" s="9"/>
      <c r="S103" s="6"/>
    </row>
    <row r="104" spans="5:19" ht="15.75" customHeight="1" x14ac:dyDescent="0.25">
      <c r="E104" s="9"/>
      <c r="I104" s="10"/>
      <c r="K104" s="9"/>
      <c r="L104" s="9"/>
      <c r="O104" s="9"/>
      <c r="P104" s="9"/>
      <c r="Q104" s="9"/>
      <c r="R104" s="9"/>
      <c r="S104" s="6"/>
    </row>
    <row r="105" spans="5:19" ht="15.75" customHeight="1" x14ac:dyDescent="0.25">
      <c r="E105" s="9"/>
      <c r="I105" s="10"/>
      <c r="K105" s="9"/>
      <c r="L105" s="9"/>
      <c r="O105" s="9"/>
      <c r="P105" s="9"/>
      <c r="Q105" s="9"/>
      <c r="R105" s="9"/>
      <c r="S105" s="6"/>
    </row>
    <row r="106" spans="5:19" ht="15.75" customHeight="1" x14ac:dyDescent="0.25">
      <c r="E106" s="9"/>
      <c r="I106" s="10"/>
      <c r="K106" s="9"/>
      <c r="L106" s="9"/>
      <c r="O106" s="9"/>
      <c r="P106" s="9"/>
      <c r="Q106" s="9"/>
      <c r="R106" s="9"/>
      <c r="S106" s="6"/>
    </row>
    <row r="107" spans="5:19" ht="15.75" customHeight="1" x14ac:dyDescent="0.25">
      <c r="E107" s="9"/>
      <c r="I107" s="10"/>
      <c r="K107" s="9"/>
      <c r="L107" s="9"/>
      <c r="O107" s="9"/>
      <c r="P107" s="9"/>
      <c r="Q107" s="9"/>
      <c r="R107" s="9"/>
      <c r="S107" s="6"/>
    </row>
    <row r="108" spans="5:19" ht="15.75" customHeight="1" x14ac:dyDescent="0.25">
      <c r="E108" s="9"/>
      <c r="I108" s="10"/>
      <c r="K108" s="9"/>
      <c r="L108" s="9"/>
      <c r="O108" s="9"/>
      <c r="P108" s="9"/>
      <c r="Q108" s="9"/>
      <c r="R108" s="9"/>
      <c r="S108" s="6"/>
    </row>
    <row r="109" spans="5:19" ht="15.75" customHeight="1" x14ac:dyDescent="0.25">
      <c r="E109" s="9"/>
      <c r="I109" s="10"/>
      <c r="K109" s="9"/>
      <c r="L109" s="9"/>
      <c r="O109" s="9"/>
      <c r="P109" s="9"/>
      <c r="Q109" s="9"/>
      <c r="R109" s="9"/>
      <c r="S109" s="6"/>
    </row>
    <row r="110" spans="5:19" ht="15.75" customHeight="1" x14ac:dyDescent="0.25">
      <c r="E110" s="9"/>
      <c r="I110" s="10"/>
      <c r="K110" s="9"/>
      <c r="L110" s="9"/>
      <c r="O110" s="9"/>
      <c r="P110" s="9"/>
      <c r="Q110" s="9"/>
      <c r="R110" s="9"/>
      <c r="S110" s="6"/>
    </row>
    <row r="111" spans="5:19" ht="15.75" customHeight="1" x14ac:dyDescent="0.25">
      <c r="E111" s="9"/>
      <c r="I111" s="10"/>
      <c r="K111" s="9"/>
      <c r="L111" s="9"/>
      <c r="O111" s="9"/>
      <c r="P111" s="9"/>
      <c r="Q111" s="9"/>
      <c r="R111" s="9"/>
      <c r="S111" s="6"/>
    </row>
    <row r="112" spans="5:19" ht="15.75" customHeight="1" x14ac:dyDescent="0.25">
      <c r="E112" s="9"/>
      <c r="I112" s="10"/>
      <c r="K112" s="9"/>
      <c r="L112" s="9"/>
      <c r="O112" s="9"/>
      <c r="P112" s="9"/>
      <c r="Q112" s="9"/>
      <c r="R112" s="9"/>
      <c r="S112" s="6"/>
    </row>
    <row r="113" spans="5:19" ht="15.75" customHeight="1" x14ac:dyDescent="0.25">
      <c r="E113" s="9"/>
      <c r="I113" s="10"/>
      <c r="K113" s="9"/>
      <c r="L113" s="9"/>
      <c r="O113" s="9"/>
      <c r="P113" s="9"/>
      <c r="Q113" s="9"/>
      <c r="R113" s="9"/>
      <c r="S113" s="6"/>
    </row>
    <row r="114" spans="5:19" ht="15.75" customHeight="1" x14ac:dyDescent="0.25">
      <c r="E114" s="9"/>
      <c r="I114" s="10"/>
      <c r="K114" s="9"/>
      <c r="L114" s="9"/>
      <c r="O114" s="9"/>
      <c r="P114" s="9"/>
      <c r="Q114" s="9"/>
      <c r="R114" s="9"/>
      <c r="S114" s="6"/>
    </row>
    <row r="115" spans="5:19" ht="15.75" customHeight="1" x14ac:dyDescent="0.25">
      <c r="E115" s="9"/>
      <c r="I115" s="10"/>
      <c r="K115" s="9"/>
      <c r="L115" s="9"/>
      <c r="O115" s="9"/>
      <c r="P115" s="9"/>
      <c r="Q115" s="9"/>
      <c r="R115" s="9"/>
      <c r="S115" s="6"/>
    </row>
    <row r="116" spans="5:19" ht="15.75" customHeight="1" x14ac:dyDescent="0.25">
      <c r="E116" s="9"/>
      <c r="I116" s="10"/>
      <c r="K116" s="9"/>
      <c r="L116" s="9"/>
      <c r="O116" s="9"/>
      <c r="P116" s="9"/>
      <c r="Q116" s="9"/>
      <c r="R116" s="9"/>
      <c r="S116" s="6"/>
    </row>
    <row r="117" spans="5:19" ht="15.75" customHeight="1" x14ac:dyDescent="0.25">
      <c r="E117" s="9"/>
      <c r="I117" s="10"/>
      <c r="K117" s="9"/>
      <c r="L117" s="9"/>
      <c r="O117" s="9"/>
      <c r="P117" s="9"/>
      <c r="Q117" s="9"/>
      <c r="R117" s="9"/>
      <c r="S117" s="6"/>
    </row>
    <row r="118" spans="5:19" ht="15.75" customHeight="1" x14ac:dyDescent="0.25">
      <c r="E118" s="9"/>
      <c r="I118" s="10"/>
      <c r="K118" s="9"/>
      <c r="L118" s="9"/>
      <c r="O118" s="9"/>
      <c r="P118" s="9"/>
      <c r="Q118" s="9"/>
      <c r="R118" s="9"/>
      <c r="S118" s="6"/>
    </row>
    <row r="119" spans="5:19" ht="15.75" customHeight="1" x14ac:dyDescent="0.25">
      <c r="E119" s="9"/>
      <c r="I119" s="10"/>
      <c r="K119" s="9"/>
      <c r="L119" s="9"/>
      <c r="O119" s="9"/>
      <c r="P119" s="9"/>
      <c r="Q119" s="9"/>
      <c r="R119" s="9"/>
      <c r="S119" s="6"/>
    </row>
    <row r="120" spans="5:19" ht="15.75" customHeight="1" x14ac:dyDescent="0.25">
      <c r="E120" s="9"/>
      <c r="I120" s="10"/>
      <c r="K120" s="9"/>
      <c r="L120" s="9"/>
      <c r="O120" s="9"/>
      <c r="P120" s="9"/>
      <c r="Q120" s="9"/>
      <c r="R120" s="9"/>
      <c r="S120" s="6"/>
    </row>
    <row r="121" spans="5:19" ht="15.75" customHeight="1" x14ac:dyDescent="0.25">
      <c r="E121" s="9"/>
      <c r="I121" s="10"/>
      <c r="K121" s="9"/>
      <c r="L121" s="9"/>
      <c r="O121" s="9"/>
      <c r="P121" s="9"/>
      <c r="Q121" s="9"/>
      <c r="R121" s="9"/>
      <c r="S121" s="6"/>
    </row>
    <row r="122" spans="5:19" ht="15.75" customHeight="1" x14ac:dyDescent="0.25">
      <c r="E122" s="9"/>
      <c r="I122" s="10"/>
      <c r="K122" s="9"/>
      <c r="L122" s="9"/>
      <c r="O122" s="9"/>
      <c r="P122" s="9"/>
      <c r="Q122" s="9"/>
      <c r="R122" s="9"/>
      <c r="S122" s="6"/>
    </row>
    <row r="123" spans="5:19" ht="15.75" customHeight="1" x14ac:dyDescent="0.25">
      <c r="E123" s="9"/>
      <c r="I123" s="10"/>
      <c r="K123" s="9"/>
      <c r="L123" s="9"/>
      <c r="O123" s="9"/>
      <c r="P123" s="9"/>
      <c r="Q123" s="9"/>
      <c r="R123" s="9"/>
      <c r="S123" s="6"/>
    </row>
    <row r="124" spans="5:19" ht="15.75" customHeight="1" x14ac:dyDescent="0.25">
      <c r="E124" s="9"/>
      <c r="I124" s="10"/>
      <c r="K124" s="9"/>
      <c r="L124" s="9"/>
      <c r="O124" s="9"/>
      <c r="P124" s="9"/>
      <c r="Q124" s="9"/>
      <c r="R124" s="9"/>
      <c r="S124" s="6"/>
    </row>
    <row r="125" spans="5:19" ht="15.75" customHeight="1" x14ac:dyDescent="0.25">
      <c r="E125" s="9"/>
      <c r="I125" s="10"/>
      <c r="K125" s="9"/>
      <c r="L125" s="9"/>
      <c r="O125" s="9"/>
      <c r="P125" s="9"/>
      <c r="Q125" s="9"/>
      <c r="R125" s="9"/>
      <c r="S125" s="6"/>
    </row>
    <row r="126" spans="5:19" ht="15.75" customHeight="1" x14ac:dyDescent="0.25">
      <c r="E126" s="9"/>
      <c r="I126" s="10"/>
      <c r="K126" s="9"/>
      <c r="L126" s="9"/>
      <c r="O126" s="9"/>
      <c r="P126" s="9"/>
      <c r="Q126" s="9"/>
      <c r="R126" s="9"/>
      <c r="S126" s="6"/>
    </row>
    <row r="127" spans="5:19" ht="15.75" customHeight="1" x14ac:dyDescent="0.25">
      <c r="E127" s="9"/>
      <c r="I127" s="10"/>
      <c r="K127" s="9"/>
      <c r="L127" s="9"/>
      <c r="O127" s="9"/>
      <c r="P127" s="9"/>
      <c r="Q127" s="9"/>
      <c r="R127" s="9"/>
      <c r="S127" s="6"/>
    </row>
    <row r="128" spans="5:19" ht="15.75" customHeight="1" x14ac:dyDescent="0.25">
      <c r="E128" s="9"/>
      <c r="I128" s="10"/>
      <c r="K128" s="9"/>
      <c r="L128" s="9"/>
      <c r="O128" s="9"/>
      <c r="P128" s="9"/>
      <c r="Q128" s="9"/>
      <c r="R128" s="9"/>
      <c r="S128" s="6"/>
    </row>
    <row r="129" spans="5:19" ht="15.75" customHeight="1" x14ac:dyDescent="0.25">
      <c r="E129" s="9"/>
      <c r="I129" s="10"/>
      <c r="K129" s="9"/>
      <c r="L129" s="9"/>
      <c r="O129" s="9"/>
      <c r="P129" s="9"/>
      <c r="Q129" s="9"/>
      <c r="R129" s="9"/>
      <c r="S129" s="6"/>
    </row>
    <row r="130" spans="5:19" ht="15.75" customHeight="1" x14ac:dyDescent="0.25">
      <c r="E130" s="9"/>
      <c r="I130" s="10"/>
      <c r="K130" s="9"/>
      <c r="L130" s="9"/>
      <c r="O130" s="9"/>
      <c r="P130" s="9"/>
      <c r="Q130" s="9"/>
      <c r="R130" s="9"/>
      <c r="S130" s="6"/>
    </row>
    <row r="131" spans="5:19" ht="15.75" customHeight="1" x14ac:dyDescent="0.25">
      <c r="E131" s="9"/>
      <c r="I131" s="10"/>
      <c r="K131" s="9"/>
      <c r="L131" s="9"/>
      <c r="O131" s="9"/>
      <c r="P131" s="9"/>
      <c r="Q131" s="9"/>
      <c r="R131" s="9"/>
      <c r="S131" s="6"/>
    </row>
    <row r="132" spans="5:19" ht="15.75" customHeight="1" x14ac:dyDescent="0.25">
      <c r="E132" s="9"/>
      <c r="I132" s="10"/>
      <c r="K132" s="9"/>
      <c r="L132" s="9"/>
      <c r="O132" s="9"/>
      <c r="P132" s="9"/>
      <c r="Q132" s="9"/>
      <c r="R132" s="9"/>
      <c r="S132" s="6"/>
    </row>
    <row r="133" spans="5:19" ht="15.75" customHeight="1" x14ac:dyDescent="0.25">
      <c r="E133" s="9"/>
      <c r="I133" s="10"/>
      <c r="K133" s="9"/>
      <c r="L133" s="9"/>
      <c r="O133" s="9"/>
      <c r="P133" s="9"/>
      <c r="Q133" s="9"/>
      <c r="R133" s="9"/>
      <c r="S133" s="6"/>
    </row>
    <row r="134" spans="5:19" ht="15.75" customHeight="1" x14ac:dyDescent="0.25">
      <c r="E134" s="9"/>
      <c r="I134" s="10"/>
      <c r="K134" s="9"/>
      <c r="L134" s="9"/>
      <c r="O134" s="9"/>
      <c r="P134" s="9"/>
      <c r="Q134" s="9"/>
      <c r="R134" s="9"/>
      <c r="S134" s="6"/>
    </row>
    <row r="135" spans="5:19" ht="15.75" customHeight="1" x14ac:dyDescent="0.25">
      <c r="E135" s="9"/>
      <c r="I135" s="10"/>
      <c r="K135" s="9"/>
      <c r="L135" s="9"/>
      <c r="O135" s="9"/>
      <c r="P135" s="9"/>
      <c r="Q135" s="9"/>
      <c r="R135" s="9"/>
      <c r="S135" s="6"/>
    </row>
    <row r="136" spans="5:19" ht="15.75" customHeight="1" x14ac:dyDescent="0.25">
      <c r="E136" s="9"/>
      <c r="I136" s="10"/>
      <c r="K136" s="9"/>
      <c r="L136" s="9"/>
      <c r="O136" s="9"/>
      <c r="P136" s="9"/>
      <c r="Q136" s="9"/>
      <c r="R136" s="9"/>
      <c r="S136" s="6"/>
    </row>
    <row r="137" spans="5:19" ht="15.75" customHeight="1" x14ac:dyDescent="0.25">
      <c r="E137" s="9"/>
      <c r="I137" s="10"/>
      <c r="K137" s="9"/>
      <c r="L137" s="9"/>
      <c r="O137" s="9"/>
      <c r="P137" s="9"/>
      <c r="Q137" s="9"/>
      <c r="R137" s="9"/>
      <c r="S137" s="6"/>
    </row>
    <row r="138" spans="5:19" ht="15.75" customHeight="1" x14ac:dyDescent="0.25">
      <c r="E138" s="9"/>
      <c r="I138" s="10"/>
      <c r="K138" s="9"/>
      <c r="L138" s="9"/>
      <c r="O138" s="9"/>
      <c r="P138" s="9"/>
      <c r="Q138" s="9"/>
      <c r="R138" s="9"/>
      <c r="S138" s="6"/>
    </row>
    <row r="139" spans="5:19" ht="15.75" customHeight="1" x14ac:dyDescent="0.25">
      <c r="E139" s="9"/>
      <c r="I139" s="10"/>
      <c r="K139" s="9"/>
      <c r="L139" s="9"/>
      <c r="O139" s="9"/>
      <c r="P139" s="9"/>
      <c r="Q139" s="9"/>
      <c r="R139" s="9"/>
      <c r="S139" s="6"/>
    </row>
    <row r="140" spans="5:19" ht="15.75" customHeight="1" x14ac:dyDescent="0.25">
      <c r="E140" s="9"/>
      <c r="I140" s="10"/>
      <c r="K140" s="9"/>
      <c r="L140" s="9"/>
      <c r="O140" s="9"/>
      <c r="P140" s="9"/>
      <c r="Q140" s="9"/>
      <c r="R140" s="9"/>
      <c r="S140" s="6"/>
    </row>
    <row r="141" spans="5:19" ht="15.75" customHeight="1" x14ac:dyDescent="0.25">
      <c r="E141" s="9"/>
      <c r="I141" s="10"/>
      <c r="K141" s="9"/>
      <c r="L141" s="9"/>
      <c r="O141" s="9"/>
      <c r="P141" s="9"/>
      <c r="Q141" s="9"/>
      <c r="R141" s="9"/>
      <c r="S141" s="6"/>
    </row>
    <row r="142" spans="5:19" ht="15.75" customHeight="1" x14ac:dyDescent="0.25">
      <c r="E142" s="9"/>
      <c r="I142" s="10"/>
      <c r="K142" s="9"/>
      <c r="L142" s="9"/>
      <c r="O142" s="9"/>
      <c r="P142" s="9"/>
      <c r="Q142" s="9"/>
      <c r="R142" s="9"/>
      <c r="S142" s="6"/>
    </row>
    <row r="143" spans="5:19" ht="15.75" customHeight="1" x14ac:dyDescent="0.25">
      <c r="E143" s="9"/>
      <c r="I143" s="10"/>
      <c r="K143" s="9"/>
      <c r="L143" s="9"/>
      <c r="O143" s="9"/>
      <c r="P143" s="9"/>
      <c r="Q143" s="9"/>
      <c r="R143" s="9"/>
      <c r="S143" s="6"/>
    </row>
    <row r="144" spans="5:19" ht="15.75" customHeight="1" x14ac:dyDescent="0.25">
      <c r="E144" s="9"/>
      <c r="I144" s="10"/>
      <c r="K144" s="9"/>
      <c r="L144" s="9"/>
      <c r="O144" s="9"/>
      <c r="P144" s="9"/>
      <c r="Q144" s="9"/>
      <c r="R144" s="9"/>
      <c r="S144" s="6"/>
    </row>
    <row r="145" spans="5:19" ht="15.75" customHeight="1" x14ac:dyDescent="0.25">
      <c r="E145" s="9"/>
      <c r="I145" s="10"/>
      <c r="K145" s="9"/>
      <c r="L145" s="9"/>
      <c r="O145" s="9"/>
      <c r="P145" s="9"/>
      <c r="Q145" s="9"/>
      <c r="R145" s="9"/>
      <c r="S145" s="6"/>
    </row>
    <row r="146" spans="5:19" ht="15.75" customHeight="1" x14ac:dyDescent="0.25">
      <c r="E146" s="9"/>
      <c r="I146" s="10"/>
      <c r="K146" s="9"/>
      <c r="L146" s="9"/>
      <c r="O146" s="9"/>
      <c r="P146" s="9"/>
      <c r="Q146" s="9"/>
      <c r="R146" s="9"/>
      <c r="S146" s="6"/>
    </row>
    <row r="147" spans="5:19" ht="15.75" customHeight="1" x14ac:dyDescent="0.25">
      <c r="E147" s="9"/>
      <c r="I147" s="10"/>
      <c r="K147" s="9"/>
      <c r="L147" s="9"/>
      <c r="O147" s="9"/>
      <c r="P147" s="9"/>
      <c r="Q147" s="9"/>
      <c r="R147" s="9"/>
      <c r="S147" s="6"/>
    </row>
    <row r="148" spans="5:19" ht="15.75" customHeight="1" x14ac:dyDescent="0.25">
      <c r="E148" s="9"/>
      <c r="I148" s="10"/>
      <c r="K148" s="9"/>
      <c r="L148" s="9"/>
      <c r="O148" s="9"/>
      <c r="P148" s="9"/>
      <c r="Q148" s="9"/>
      <c r="R148" s="9"/>
      <c r="S148" s="6"/>
    </row>
    <row r="149" spans="5:19" ht="15.75" customHeight="1" x14ac:dyDescent="0.25">
      <c r="E149" s="9"/>
      <c r="I149" s="10"/>
      <c r="K149" s="9"/>
      <c r="L149" s="9"/>
      <c r="O149" s="9"/>
      <c r="P149" s="9"/>
      <c r="Q149" s="9"/>
      <c r="R149" s="9"/>
      <c r="S149" s="6"/>
    </row>
    <row r="150" spans="5:19" ht="15.75" customHeight="1" x14ac:dyDescent="0.25">
      <c r="E150" s="9"/>
      <c r="I150" s="10"/>
      <c r="K150" s="9"/>
      <c r="L150" s="9"/>
      <c r="O150" s="9"/>
      <c r="P150" s="9"/>
      <c r="Q150" s="9"/>
      <c r="R150" s="9"/>
      <c r="S150" s="6"/>
    </row>
    <row r="151" spans="5:19" ht="15.75" customHeight="1" x14ac:dyDescent="0.25">
      <c r="E151" s="9"/>
      <c r="I151" s="10"/>
      <c r="K151" s="9"/>
      <c r="L151" s="9"/>
      <c r="O151" s="9"/>
      <c r="P151" s="9"/>
      <c r="Q151" s="9"/>
      <c r="R151" s="9"/>
      <c r="S151" s="6"/>
    </row>
    <row r="152" spans="5:19" ht="15.75" customHeight="1" x14ac:dyDescent="0.25">
      <c r="E152" s="9"/>
      <c r="I152" s="10"/>
      <c r="K152" s="9"/>
      <c r="L152" s="9"/>
      <c r="O152" s="9"/>
      <c r="P152" s="9"/>
      <c r="Q152" s="9"/>
      <c r="R152" s="9"/>
      <c r="S152" s="6"/>
    </row>
    <row r="153" spans="5:19" ht="15.75" customHeight="1" x14ac:dyDescent="0.25">
      <c r="E153" s="9"/>
      <c r="I153" s="10"/>
      <c r="K153" s="9"/>
      <c r="L153" s="9"/>
      <c r="O153" s="9"/>
      <c r="P153" s="9"/>
      <c r="Q153" s="9"/>
      <c r="R153" s="9"/>
      <c r="S153" s="6"/>
    </row>
    <row r="154" spans="5:19" ht="15.75" customHeight="1" x14ac:dyDescent="0.25">
      <c r="E154" s="9"/>
      <c r="I154" s="10"/>
      <c r="K154" s="9"/>
      <c r="L154" s="9"/>
      <c r="O154" s="9"/>
      <c r="P154" s="9"/>
      <c r="Q154" s="9"/>
      <c r="R154" s="9"/>
      <c r="S154" s="6"/>
    </row>
    <row r="155" spans="5:19" ht="15.75" customHeight="1" x14ac:dyDescent="0.25">
      <c r="E155" s="9"/>
      <c r="I155" s="10"/>
      <c r="K155" s="9"/>
      <c r="L155" s="9"/>
      <c r="O155" s="9"/>
      <c r="P155" s="9"/>
      <c r="Q155" s="9"/>
      <c r="R155" s="9"/>
      <c r="S155" s="6"/>
    </row>
    <row r="156" spans="5:19" ht="15.75" customHeight="1" x14ac:dyDescent="0.25">
      <c r="E156" s="9"/>
      <c r="I156" s="10"/>
      <c r="K156" s="9"/>
      <c r="L156" s="9"/>
      <c r="O156" s="9"/>
      <c r="P156" s="9"/>
      <c r="Q156" s="9"/>
      <c r="R156" s="9"/>
      <c r="S156" s="6"/>
    </row>
    <row r="157" spans="5:19" ht="15.75" customHeight="1" x14ac:dyDescent="0.25">
      <c r="E157" s="9"/>
      <c r="I157" s="10"/>
      <c r="K157" s="9"/>
      <c r="L157" s="9"/>
      <c r="O157" s="9"/>
      <c r="P157" s="9"/>
      <c r="Q157" s="9"/>
      <c r="R157" s="9"/>
      <c r="S157" s="6"/>
    </row>
    <row r="158" spans="5:19" ht="15.75" customHeight="1" x14ac:dyDescent="0.25">
      <c r="E158" s="9"/>
      <c r="I158" s="10"/>
      <c r="K158" s="9"/>
      <c r="L158" s="9"/>
      <c r="O158" s="9"/>
      <c r="P158" s="9"/>
      <c r="Q158" s="9"/>
      <c r="R158" s="9"/>
      <c r="S158" s="6"/>
    </row>
    <row r="159" spans="5:19" ht="15.75" customHeight="1" x14ac:dyDescent="0.25">
      <c r="E159" s="9"/>
      <c r="I159" s="10"/>
      <c r="K159" s="9"/>
      <c r="L159" s="9"/>
      <c r="O159" s="9"/>
      <c r="P159" s="9"/>
      <c r="Q159" s="9"/>
      <c r="R159" s="9"/>
      <c r="S159" s="6"/>
    </row>
    <row r="160" spans="5:19" ht="15.75" customHeight="1" x14ac:dyDescent="0.25">
      <c r="E160" s="9"/>
      <c r="I160" s="10"/>
      <c r="K160" s="9"/>
      <c r="L160" s="9"/>
      <c r="O160" s="9"/>
      <c r="P160" s="9"/>
      <c r="Q160" s="9"/>
      <c r="R160" s="9"/>
      <c r="S160" s="6"/>
    </row>
    <row r="161" spans="5:19" ht="15.75" customHeight="1" x14ac:dyDescent="0.25">
      <c r="E161" s="9"/>
      <c r="I161" s="10"/>
      <c r="K161" s="9"/>
      <c r="L161" s="9"/>
      <c r="O161" s="9"/>
      <c r="P161" s="9"/>
      <c r="Q161" s="9"/>
      <c r="R161" s="9"/>
      <c r="S161" s="6"/>
    </row>
    <row r="162" spans="5:19" ht="15.75" customHeight="1" x14ac:dyDescent="0.25">
      <c r="E162" s="9"/>
      <c r="I162" s="10"/>
      <c r="K162" s="9"/>
      <c r="L162" s="9"/>
      <c r="O162" s="9"/>
      <c r="P162" s="9"/>
      <c r="Q162" s="9"/>
      <c r="R162" s="9"/>
      <c r="S162" s="6"/>
    </row>
    <row r="163" spans="5:19" ht="15.75" customHeight="1" x14ac:dyDescent="0.25">
      <c r="E163" s="9"/>
      <c r="I163" s="10"/>
      <c r="K163" s="9"/>
      <c r="L163" s="9"/>
      <c r="O163" s="9"/>
      <c r="P163" s="9"/>
      <c r="Q163" s="9"/>
      <c r="R163" s="9"/>
      <c r="S163" s="6"/>
    </row>
    <row r="164" spans="5:19" ht="15.75" customHeight="1" x14ac:dyDescent="0.25">
      <c r="E164" s="9"/>
      <c r="I164" s="10"/>
      <c r="K164" s="9"/>
      <c r="L164" s="9"/>
      <c r="O164" s="9"/>
      <c r="P164" s="9"/>
      <c r="Q164" s="9"/>
      <c r="R164" s="9"/>
      <c r="S164" s="6"/>
    </row>
    <row r="165" spans="5:19" ht="15.75" customHeight="1" x14ac:dyDescent="0.25">
      <c r="E165" s="9"/>
      <c r="I165" s="10"/>
      <c r="K165" s="9"/>
      <c r="L165" s="9"/>
      <c r="O165" s="9"/>
      <c r="P165" s="9"/>
      <c r="Q165" s="9"/>
      <c r="R165" s="9"/>
      <c r="S165" s="6"/>
    </row>
    <row r="166" spans="5:19" ht="15.75" customHeight="1" x14ac:dyDescent="0.25">
      <c r="E166" s="9"/>
      <c r="I166" s="10"/>
      <c r="K166" s="9"/>
      <c r="L166" s="9"/>
      <c r="O166" s="9"/>
      <c r="P166" s="9"/>
      <c r="Q166" s="9"/>
      <c r="R166" s="9"/>
      <c r="S166" s="6"/>
    </row>
    <row r="167" spans="5:19" ht="15.75" customHeight="1" x14ac:dyDescent="0.25">
      <c r="E167" s="9"/>
      <c r="I167" s="10"/>
      <c r="K167" s="9"/>
      <c r="L167" s="9"/>
      <c r="O167" s="9"/>
      <c r="P167" s="9"/>
      <c r="Q167" s="9"/>
      <c r="R167" s="9"/>
      <c r="S167" s="6"/>
    </row>
    <row r="168" spans="5:19" ht="15.75" customHeight="1" x14ac:dyDescent="0.25">
      <c r="E168" s="9"/>
      <c r="I168" s="10"/>
      <c r="K168" s="9"/>
      <c r="L168" s="9"/>
      <c r="O168" s="9"/>
      <c r="P168" s="9"/>
      <c r="Q168" s="9"/>
      <c r="R168" s="9"/>
      <c r="S168" s="6"/>
    </row>
    <row r="169" spans="5:19" ht="15.75" customHeight="1" x14ac:dyDescent="0.25">
      <c r="E169" s="9"/>
      <c r="I169" s="10"/>
      <c r="K169" s="9"/>
      <c r="L169" s="9"/>
      <c r="O169" s="9"/>
      <c r="P169" s="9"/>
      <c r="Q169" s="9"/>
      <c r="R169" s="9"/>
      <c r="S169" s="6"/>
    </row>
    <row r="170" spans="5:19" ht="15.75" customHeight="1" x14ac:dyDescent="0.25">
      <c r="E170" s="9"/>
      <c r="I170" s="10"/>
      <c r="K170" s="9"/>
      <c r="L170" s="9"/>
      <c r="O170" s="9"/>
      <c r="P170" s="9"/>
      <c r="Q170" s="9"/>
      <c r="R170" s="9"/>
      <c r="S170" s="6"/>
    </row>
    <row r="171" spans="5:19" ht="15.75" customHeight="1" x14ac:dyDescent="0.25">
      <c r="E171" s="9"/>
      <c r="I171" s="10"/>
      <c r="K171" s="9"/>
      <c r="L171" s="9"/>
      <c r="O171" s="9"/>
      <c r="P171" s="9"/>
      <c r="Q171" s="9"/>
      <c r="R171" s="9"/>
      <c r="S171" s="6"/>
    </row>
    <row r="172" spans="5:19" ht="15.75" customHeight="1" x14ac:dyDescent="0.25">
      <c r="E172" s="9"/>
      <c r="I172" s="10"/>
      <c r="K172" s="9"/>
      <c r="L172" s="9"/>
      <c r="O172" s="9"/>
      <c r="P172" s="9"/>
      <c r="Q172" s="9"/>
      <c r="R172" s="9"/>
      <c r="S172" s="6"/>
    </row>
    <row r="173" spans="5:19" ht="15.75" customHeight="1" x14ac:dyDescent="0.25">
      <c r="E173" s="9"/>
      <c r="I173" s="10"/>
      <c r="K173" s="9"/>
      <c r="L173" s="9"/>
      <c r="O173" s="9"/>
      <c r="P173" s="9"/>
      <c r="Q173" s="9"/>
      <c r="R173" s="9"/>
      <c r="S173" s="6"/>
    </row>
    <row r="174" spans="5:19" ht="15.75" customHeight="1" x14ac:dyDescent="0.25">
      <c r="E174" s="9"/>
      <c r="I174" s="10"/>
      <c r="K174" s="9"/>
      <c r="L174" s="9"/>
      <c r="O174" s="9"/>
      <c r="P174" s="9"/>
      <c r="Q174" s="9"/>
      <c r="R174" s="9"/>
      <c r="S174" s="6"/>
    </row>
    <row r="175" spans="5:19" ht="15.75" customHeight="1" x14ac:dyDescent="0.25">
      <c r="E175" s="9"/>
      <c r="I175" s="10"/>
      <c r="K175" s="9"/>
      <c r="L175" s="9"/>
      <c r="O175" s="9"/>
      <c r="P175" s="9"/>
      <c r="Q175" s="9"/>
      <c r="R175" s="9"/>
      <c r="S175" s="6"/>
    </row>
    <row r="176" spans="5:19" ht="15.75" customHeight="1" x14ac:dyDescent="0.25">
      <c r="E176" s="9"/>
      <c r="I176" s="10"/>
      <c r="K176" s="9"/>
      <c r="L176" s="9"/>
      <c r="O176" s="9"/>
      <c r="P176" s="9"/>
      <c r="Q176" s="9"/>
      <c r="R176" s="9"/>
      <c r="S176" s="6"/>
    </row>
    <row r="177" spans="5:19" ht="15.75" customHeight="1" x14ac:dyDescent="0.25">
      <c r="E177" s="9"/>
      <c r="I177" s="10"/>
      <c r="K177" s="9"/>
      <c r="L177" s="9"/>
      <c r="O177" s="9"/>
      <c r="P177" s="9"/>
      <c r="Q177" s="9"/>
      <c r="R177" s="9"/>
      <c r="S177" s="6"/>
    </row>
    <row r="178" spans="5:19" ht="15.75" customHeight="1" x14ac:dyDescent="0.25">
      <c r="E178" s="9"/>
      <c r="I178" s="10"/>
      <c r="K178" s="9"/>
      <c r="L178" s="9"/>
      <c r="O178" s="9"/>
      <c r="P178" s="9"/>
      <c r="Q178" s="9"/>
      <c r="R178" s="9"/>
      <c r="S178" s="6"/>
    </row>
    <row r="179" spans="5:19" ht="15.75" customHeight="1" x14ac:dyDescent="0.25">
      <c r="E179" s="9"/>
      <c r="I179" s="10"/>
      <c r="K179" s="9"/>
      <c r="L179" s="9"/>
      <c r="O179" s="9"/>
      <c r="P179" s="9"/>
      <c r="Q179" s="9"/>
      <c r="R179" s="9"/>
      <c r="S179" s="6"/>
    </row>
    <row r="180" spans="5:19" ht="15.75" customHeight="1" x14ac:dyDescent="0.25">
      <c r="E180" s="9"/>
      <c r="I180" s="10"/>
      <c r="K180" s="9"/>
      <c r="L180" s="9"/>
      <c r="O180" s="9"/>
      <c r="P180" s="9"/>
      <c r="Q180" s="9"/>
      <c r="R180" s="9"/>
      <c r="S180" s="6"/>
    </row>
    <row r="181" spans="5:19" ht="15.75" customHeight="1" x14ac:dyDescent="0.25">
      <c r="E181" s="9"/>
      <c r="I181" s="10"/>
      <c r="K181" s="9"/>
      <c r="L181" s="9"/>
      <c r="O181" s="9"/>
      <c r="P181" s="9"/>
      <c r="Q181" s="9"/>
      <c r="R181" s="9"/>
      <c r="S181" s="6"/>
    </row>
    <row r="182" spans="5:19" ht="15.75" customHeight="1" x14ac:dyDescent="0.25">
      <c r="E182" s="9"/>
      <c r="I182" s="10"/>
      <c r="K182" s="9"/>
      <c r="L182" s="9"/>
      <c r="O182" s="9"/>
      <c r="P182" s="9"/>
      <c r="Q182" s="9"/>
      <c r="R182" s="9"/>
      <c r="S182" s="6"/>
    </row>
    <row r="183" spans="5:19" ht="15.75" customHeight="1" x14ac:dyDescent="0.25">
      <c r="E183" s="9"/>
      <c r="I183" s="10"/>
      <c r="K183" s="9"/>
      <c r="L183" s="9"/>
      <c r="O183" s="9"/>
      <c r="P183" s="9"/>
      <c r="Q183" s="9"/>
      <c r="R183" s="9"/>
      <c r="S183" s="6"/>
    </row>
    <row r="184" spans="5:19" ht="15.75" customHeight="1" x14ac:dyDescent="0.25">
      <c r="E184" s="9"/>
      <c r="I184" s="10"/>
      <c r="K184" s="9"/>
      <c r="L184" s="9"/>
      <c r="O184" s="9"/>
      <c r="P184" s="9"/>
      <c r="Q184" s="9"/>
      <c r="R184" s="9"/>
      <c r="S184" s="6"/>
    </row>
    <row r="185" spans="5:19" ht="15.75" customHeight="1" x14ac:dyDescent="0.25">
      <c r="E185" s="9"/>
      <c r="I185" s="10"/>
      <c r="K185" s="9"/>
      <c r="L185" s="9"/>
      <c r="O185" s="9"/>
      <c r="P185" s="9"/>
      <c r="Q185" s="9"/>
      <c r="R185" s="9"/>
      <c r="S185" s="6"/>
    </row>
    <row r="186" spans="5:19" ht="15.75" customHeight="1" x14ac:dyDescent="0.25">
      <c r="E186" s="9"/>
      <c r="I186" s="10"/>
      <c r="K186" s="9"/>
      <c r="L186" s="9"/>
      <c r="O186" s="9"/>
      <c r="P186" s="9"/>
      <c r="Q186" s="9"/>
      <c r="R186" s="9"/>
      <c r="S186" s="6"/>
    </row>
    <row r="187" spans="5:19" ht="15.75" customHeight="1" x14ac:dyDescent="0.25">
      <c r="E187" s="9"/>
      <c r="I187" s="10"/>
      <c r="K187" s="9"/>
      <c r="L187" s="9"/>
      <c r="O187" s="9"/>
      <c r="P187" s="9"/>
      <c r="Q187" s="9"/>
      <c r="R187" s="9"/>
      <c r="S187" s="6"/>
    </row>
    <row r="188" spans="5:19" ht="15.75" customHeight="1" x14ac:dyDescent="0.25">
      <c r="E188" s="9"/>
      <c r="I188" s="10"/>
      <c r="K188" s="9"/>
      <c r="L188" s="9"/>
      <c r="O188" s="9"/>
      <c r="P188" s="9"/>
      <c r="Q188" s="9"/>
      <c r="R188" s="9"/>
      <c r="S188" s="6"/>
    </row>
    <row r="189" spans="5:19" ht="15.75" customHeight="1" x14ac:dyDescent="0.25">
      <c r="E189" s="9"/>
      <c r="I189" s="10"/>
      <c r="K189" s="9"/>
      <c r="L189" s="9"/>
      <c r="O189" s="9"/>
      <c r="P189" s="9"/>
      <c r="Q189" s="9"/>
      <c r="R189" s="9"/>
      <c r="S189" s="6"/>
    </row>
    <row r="190" spans="5:19" ht="15.75" customHeight="1" x14ac:dyDescent="0.25">
      <c r="E190" s="9"/>
      <c r="I190" s="10"/>
      <c r="K190" s="9"/>
      <c r="L190" s="9"/>
      <c r="O190" s="9"/>
      <c r="P190" s="9"/>
      <c r="Q190" s="9"/>
      <c r="R190" s="9"/>
      <c r="S190" s="6"/>
    </row>
    <row r="191" spans="5:19" ht="15.75" customHeight="1" x14ac:dyDescent="0.25">
      <c r="E191" s="9"/>
      <c r="I191" s="10"/>
      <c r="K191" s="9"/>
      <c r="L191" s="9"/>
      <c r="O191" s="9"/>
      <c r="P191" s="9"/>
      <c r="Q191" s="9"/>
      <c r="R191" s="9"/>
      <c r="S191" s="6"/>
    </row>
    <row r="192" spans="5:19" ht="15.75" customHeight="1" x14ac:dyDescent="0.25">
      <c r="E192" s="9"/>
      <c r="I192" s="10"/>
      <c r="K192" s="9"/>
      <c r="L192" s="9"/>
      <c r="O192" s="9"/>
      <c r="P192" s="9"/>
      <c r="Q192" s="9"/>
      <c r="R192" s="9"/>
      <c r="S192" s="6"/>
    </row>
    <row r="193" spans="5:19" ht="15.75" customHeight="1" x14ac:dyDescent="0.25">
      <c r="E193" s="9"/>
      <c r="I193" s="10"/>
      <c r="K193" s="9"/>
      <c r="L193" s="9"/>
      <c r="O193" s="9"/>
      <c r="P193" s="9"/>
      <c r="Q193" s="9"/>
      <c r="R193" s="9"/>
      <c r="S193" s="6"/>
    </row>
    <row r="194" spans="5:19" ht="15.75" customHeight="1" x14ac:dyDescent="0.25">
      <c r="E194" s="9"/>
      <c r="I194" s="10"/>
      <c r="K194" s="9"/>
      <c r="L194" s="9"/>
      <c r="O194" s="9"/>
      <c r="P194" s="9"/>
      <c r="Q194" s="9"/>
      <c r="R194" s="9"/>
      <c r="S194" s="6"/>
    </row>
    <row r="195" spans="5:19" ht="15.75" customHeight="1" x14ac:dyDescent="0.25">
      <c r="E195" s="9"/>
      <c r="I195" s="10"/>
      <c r="K195" s="9"/>
      <c r="L195" s="9"/>
      <c r="O195" s="9"/>
      <c r="P195" s="9"/>
      <c r="Q195" s="9"/>
      <c r="R195" s="9"/>
      <c r="S195" s="6"/>
    </row>
    <row r="196" spans="5:19" ht="15.75" customHeight="1" x14ac:dyDescent="0.25">
      <c r="E196" s="9"/>
      <c r="I196" s="10"/>
      <c r="K196" s="9"/>
      <c r="L196" s="9"/>
      <c r="O196" s="9"/>
      <c r="P196" s="9"/>
      <c r="Q196" s="9"/>
      <c r="R196" s="9"/>
      <c r="S196" s="6"/>
    </row>
    <row r="197" spans="5:19" ht="15.75" customHeight="1" x14ac:dyDescent="0.25">
      <c r="E197" s="9"/>
      <c r="I197" s="10"/>
      <c r="K197" s="9"/>
      <c r="L197" s="9"/>
      <c r="O197" s="9"/>
      <c r="P197" s="9"/>
      <c r="Q197" s="9"/>
      <c r="R197" s="9"/>
      <c r="S197" s="6"/>
    </row>
    <row r="198" spans="5:19" ht="15.75" customHeight="1" x14ac:dyDescent="0.25">
      <c r="E198" s="9"/>
      <c r="I198" s="10"/>
      <c r="K198" s="9"/>
      <c r="L198" s="9"/>
      <c r="O198" s="9"/>
      <c r="P198" s="9"/>
      <c r="Q198" s="9"/>
      <c r="R198" s="9"/>
      <c r="S198" s="6"/>
    </row>
    <row r="199" spans="5:19" ht="15.75" customHeight="1" x14ac:dyDescent="0.25">
      <c r="E199" s="9"/>
      <c r="I199" s="10"/>
      <c r="K199" s="9"/>
      <c r="L199" s="9"/>
      <c r="O199" s="9"/>
      <c r="P199" s="9"/>
      <c r="Q199" s="9"/>
      <c r="R199" s="9"/>
      <c r="S199" s="6"/>
    </row>
    <row r="200" spans="5:19" ht="15.75" customHeight="1" x14ac:dyDescent="0.25">
      <c r="E200" s="9"/>
      <c r="I200" s="10"/>
      <c r="K200" s="9"/>
      <c r="L200" s="9"/>
      <c r="O200" s="9"/>
      <c r="P200" s="9"/>
      <c r="Q200" s="9"/>
      <c r="R200" s="9"/>
      <c r="S200" s="6"/>
    </row>
    <row r="201" spans="5:19" ht="15.75" customHeight="1" x14ac:dyDescent="0.25">
      <c r="E201" s="9"/>
      <c r="I201" s="10"/>
      <c r="K201" s="9"/>
      <c r="L201" s="9"/>
      <c r="O201" s="9"/>
      <c r="P201" s="9"/>
      <c r="Q201" s="9"/>
      <c r="R201" s="9"/>
      <c r="S201" s="6"/>
    </row>
    <row r="202" spans="5:19" ht="15.75" customHeight="1" x14ac:dyDescent="0.25">
      <c r="E202" s="9"/>
      <c r="I202" s="10"/>
      <c r="K202" s="9"/>
      <c r="L202" s="9"/>
      <c r="O202" s="9"/>
      <c r="P202" s="9"/>
      <c r="Q202" s="9"/>
      <c r="R202" s="9"/>
      <c r="S202" s="6"/>
    </row>
    <row r="203" spans="5:19" ht="15.75" customHeight="1" x14ac:dyDescent="0.25">
      <c r="E203" s="9"/>
      <c r="I203" s="10"/>
      <c r="K203" s="9"/>
      <c r="L203" s="9"/>
      <c r="O203" s="9"/>
      <c r="P203" s="9"/>
      <c r="Q203" s="9"/>
      <c r="R203" s="9"/>
      <c r="S203" s="6"/>
    </row>
    <row r="204" spans="5:19" ht="15.75" customHeight="1" x14ac:dyDescent="0.25">
      <c r="E204" s="9"/>
      <c r="I204" s="10"/>
      <c r="K204" s="9"/>
      <c r="L204" s="9"/>
      <c r="O204" s="9"/>
      <c r="P204" s="9"/>
      <c r="Q204" s="9"/>
      <c r="R204" s="9"/>
      <c r="S204" s="6"/>
    </row>
    <row r="205" spans="5:19" ht="15.75" customHeight="1" x14ac:dyDescent="0.25">
      <c r="E205" s="9"/>
      <c r="I205" s="10"/>
      <c r="K205" s="9"/>
      <c r="L205" s="9"/>
      <c r="O205" s="9"/>
      <c r="P205" s="9"/>
      <c r="Q205" s="9"/>
      <c r="R205" s="9"/>
      <c r="S205" s="6"/>
    </row>
    <row r="206" spans="5:19" ht="15.75" customHeight="1" x14ac:dyDescent="0.25">
      <c r="E206" s="9"/>
      <c r="I206" s="10"/>
      <c r="K206" s="9"/>
      <c r="L206" s="9"/>
      <c r="O206" s="9"/>
      <c r="P206" s="9"/>
      <c r="Q206" s="9"/>
      <c r="R206" s="9"/>
      <c r="S206" s="6"/>
    </row>
    <row r="207" spans="5:19" ht="15.75" customHeight="1" x14ac:dyDescent="0.25">
      <c r="E207" s="9"/>
      <c r="I207" s="10"/>
      <c r="K207" s="9"/>
      <c r="L207" s="9"/>
      <c r="O207" s="9"/>
      <c r="P207" s="9"/>
      <c r="Q207" s="9"/>
      <c r="R207" s="9"/>
      <c r="S207" s="6"/>
    </row>
    <row r="208" spans="5:19" ht="15.75" customHeight="1" x14ac:dyDescent="0.25">
      <c r="E208" s="9"/>
      <c r="I208" s="10"/>
      <c r="K208" s="9"/>
      <c r="L208" s="9"/>
      <c r="O208" s="9"/>
      <c r="P208" s="9"/>
      <c r="Q208" s="9"/>
      <c r="R208" s="9"/>
      <c r="S208" s="6"/>
    </row>
    <row r="209" spans="5:19" ht="15.75" customHeight="1" x14ac:dyDescent="0.25">
      <c r="E209" s="9"/>
      <c r="I209" s="10"/>
      <c r="K209" s="9"/>
      <c r="L209" s="9"/>
      <c r="O209" s="9"/>
      <c r="P209" s="9"/>
      <c r="Q209" s="9"/>
      <c r="R209" s="9"/>
      <c r="S209" s="6"/>
    </row>
    <row r="210" spans="5:19" ht="15.75" customHeight="1" x14ac:dyDescent="0.25">
      <c r="E210" s="9"/>
      <c r="I210" s="10"/>
      <c r="K210" s="9"/>
      <c r="L210" s="9"/>
      <c r="O210" s="9"/>
      <c r="P210" s="9"/>
      <c r="Q210" s="9"/>
      <c r="R210" s="9"/>
      <c r="S210" s="6"/>
    </row>
    <row r="211" spans="5:19" ht="15.75" customHeight="1" x14ac:dyDescent="0.25">
      <c r="E211" s="9"/>
      <c r="I211" s="10"/>
      <c r="K211" s="9"/>
      <c r="L211" s="9"/>
      <c r="O211" s="9"/>
      <c r="P211" s="9"/>
      <c r="Q211" s="9"/>
      <c r="R211" s="9"/>
      <c r="S211" s="6"/>
    </row>
    <row r="212" spans="5:19" ht="15.75" customHeight="1" x14ac:dyDescent="0.25">
      <c r="E212" s="9"/>
      <c r="I212" s="10"/>
      <c r="K212" s="9"/>
      <c r="L212" s="9"/>
      <c r="O212" s="9"/>
      <c r="P212" s="9"/>
      <c r="Q212" s="9"/>
      <c r="R212" s="9"/>
      <c r="S212" s="6"/>
    </row>
    <row r="213" spans="5:19" ht="15.75" customHeight="1" x14ac:dyDescent="0.25">
      <c r="E213" s="9"/>
      <c r="I213" s="10"/>
      <c r="K213" s="9"/>
      <c r="L213" s="9"/>
      <c r="O213" s="9"/>
      <c r="P213" s="9"/>
      <c r="Q213" s="9"/>
      <c r="R213" s="9"/>
      <c r="S213" s="6"/>
    </row>
    <row r="214" spans="5:19" ht="15.75" customHeight="1" x14ac:dyDescent="0.25">
      <c r="E214" s="9"/>
      <c r="I214" s="10"/>
      <c r="K214" s="9"/>
      <c r="L214" s="9"/>
      <c r="O214" s="9"/>
      <c r="P214" s="9"/>
      <c r="Q214" s="9"/>
      <c r="R214" s="9"/>
      <c r="S214" s="6"/>
    </row>
    <row r="215" spans="5:19" ht="15.75" customHeight="1" x14ac:dyDescent="0.25">
      <c r="E215" s="9"/>
      <c r="I215" s="10"/>
      <c r="K215" s="9"/>
      <c r="L215" s="9"/>
      <c r="O215" s="9"/>
      <c r="P215" s="9"/>
      <c r="Q215" s="9"/>
      <c r="R215" s="9"/>
      <c r="S215" s="6"/>
    </row>
    <row r="216" spans="5:19" ht="15.75" customHeight="1" x14ac:dyDescent="0.25">
      <c r="E216" s="9"/>
      <c r="I216" s="10"/>
      <c r="K216" s="9"/>
      <c r="L216" s="9"/>
      <c r="O216" s="9"/>
      <c r="P216" s="9"/>
      <c r="Q216" s="9"/>
      <c r="R216" s="9"/>
      <c r="S216" s="6"/>
    </row>
    <row r="217" spans="5:19" ht="15.75" customHeight="1" x14ac:dyDescent="0.25">
      <c r="E217" s="9"/>
      <c r="I217" s="10"/>
      <c r="K217" s="9"/>
      <c r="L217" s="9"/>
      <c r="O217" s="9"/>
      <c r="P217" s="9"/>
      <c r="Q217" s="9"/>
      <c r="R217" s="9"/>
      <c r="S217" s="6"/>
    </row>
    <row r="218" spans="5:19" ht="15.75" customHeight="1" x14ac:dyDescent="0.25">
      <c r="E218" s="9"/>
      <c r="I218" s="10"/>
      <c r="K218" s="9"/>
      <c r="L218" s="9"/>
      <c r="O218" s="9"/>
      <c r="P218" s="9"/>
      <c r="Q218" s="9"/>
      <c r="R218" s="9"/>
      <c r="S218" s="6"/>
    </row>
    <row r="219" spans="5:19" ht="15.75" customHeight="1" x14ac:dyDescent="0.25">
      <c r="E219" s="9"/>
      <c r="I219" s="10"/>
      <c r="K219" s="9"/>
      <c r="L219" s="9"/>
      <c r="O219" s="9"/>
      <c r="P219" s="9"/>
      <c r="Q219" s="9"/>
      <c r="R219" s="9"/>
      <c r="S219" s="6"/>
    </row>
    <row r="220" spans="5:19" ht="15.75" customHeight="1" x14ac:dyDescent="0.25">
      <c r="E220" s="9"/>
      <c r="I220" s="10"/>
      <c r="K220" s="9"/>
      <c r="L220" s="9"/>
      <c r="O220" s="9"/>
      <c r="P220" s="9"/>
      <c r="Q220" s="9"/>
      <c r="R220" s="9"/>
      <c r="S220" s="6"/>
    </row>
    <row r="221" spans="5:19" ht="15.75" customHeight="1" x14ac:dyDescent="0.25">
      <c r="E221" s="9"/>
      <c r="I221" s="10"/>
      <c r="K221" s="9"/>
      <c r="L221" s="9"/>
      <c r="O221" s="9"/>
      <c r="P221" s="9"/>
      <c r="Q221" s="9"/>
      <c r="R221" s="9"/>
      <c r="S221" s="6"/>
    </row>
    <row r="222" spans="5:19" ht="15.75" customHeight="1" x14ac:dyDescent="0.25">
      <c r="E222" s="9"/>
      <c r="I222" s="10"/>
      <c r="K222" s="9"/>
      <c r="L222" s="9"/>
      <c r="O222" s="9"/>
      <c r="P222" s="9"/>
      <c r="Q222" s="9"/>
      <c r="R222" s="9"/>
      <c r="S222" s="6"/>
    </row>
    <row r="223" spans="5:19" ht="15.75" customHeight="1" x14ac:dyDescent="0.25">
      <c r="E223" s="9"/>
      <c r="I223" s="10"/>
      <c r="K223" s="9"/>
      <c r="L223" s="9"/>
      <c r="O223" s="9"/>
      <c r="P223" s="9"/>
      <c r="Q223" s="9"/>
      <c r="R223" s="9"/>
      <c r="S223" s="6"/>
    </row>
    <row r="224" spans="5:19" ht="15.75" customHeight="1" x14ac:dyDescent="0.25">
      <c r="E224" s="9"/>
      <c r="I224" s="10"/>
      <c r="K224" s="9"/>
      <c r="L224" s="9"/>
      <c r="O224" s="9"/>
      <c r="P224" s="9"/>
      <c r="Q224" s="9"/>
      <c r="R224" s="9"/>
      <c r="S224" s="6"/>
    </row>
    <row r="225" spans="5:19" ht="15.75" customHeight="1" x14ac:dyDescent="0.25">
      <c r="E225" s="9"/>
      <c r="I225" s="10"/>
      <c r="K225" s="9"/>
      <c r="L225" s="9"/>
      <c r="O225" s="9"/>
      <c r="P225" s="9"/>
      <c r="Q225" s="9"/>
      <c r="R225" s="9"/>
      <c r="S225" s="6"/>
    </row>
    <row r="226" spans="5:19" ht="15.75" customHeight="1" x14ac:dyDescent="0.25">
      <c r="E226" s="9"/>
      <c r="I226" s="10"/>
      <c r="K226" s="9"/>
      <c r="L226" s="9"/>
      <c r="O226" s="9"/>
      <c r="P226" s="9"/>
      <c r="Q226" s="9"/>
      <c r="R226" s="9"/>
      <c r="S226" s="6"/>
    </row>
    <row r="227" spans="5:19" ht="15.75" customHeight="1" x14ac:dyDescent="0.25">
      <c r="E227" s="9"/>
      <c r="I227" s="10"/>
      <c r="K227" s="9"/>
      <c r="L227" s="9"/>
      <c r="O227" s="9"/>
      <c r="P227" s="9"/>
      <c r="Q227" s="9"/>
      <c r="R227" s="9"/>
      <c r="S227" s="6"/>
    </row>
    <row r="228" spans="5:19" ht="15.75" customHeight="1" x14ac:dyDescent="0.25">
      <c r="E228" s="9"/>
      <c r="I228" s="10"/>
      <c r="K228" s="9"/>
      <c r="L228" s="9"/>
      <c r="O228" s="9"/>
      <c r="P228" s="9"/>
      <c r="Q228" s="9"/>
      <c r="R228" s="9"/>
      <c r="S228" s="6"/>
    </row>
    <row r="229" spans="5:19" ht="15.75" customHeight="1" x14ac:dyDescent="0.25">
      <c r="E229" s="9"/>
      <c r="I229" s="10"/>
      <c r="K229" s="9"/>
      <c r="L229" s="9"/>
      <c r="O229" s="9"/>
      <c r="P229" s="9"/>
      <c r="Q229" s="9"/>
      <c r="R229" s="9"/>
      <c r="S229" s="6"/>
    </row>
    <row r="230" spans="5:19" ht="15.75" customHeight="1" x14ac:dyDescent="0.25">
      <c r="E230" s="9"/>
      <c r="I230" s="10"/>
      <c r="K230" s="9"/>
      <c r="L230" s="9"/>
      <c r="O230" s="9"/>
      <c r="P230" s="9"/>
      <c r="Q230" s="9"/>
      <c r="R230" s="9"/>
      <c r="S230" s="6"/>
    </row>
    <row r="231" spans="5:19" ht="15.75" customHeight="1" x14ac:dyDescent="0.25">
      <c r="E231" s="9"/>
      <c r="I231" s="10"/>
      <c r="K231" s="9"/>
      <c r="L231" s="9"/>
      <c r="O231" s="9"/>
      <c r="P231" s="9"/>
      <c r="Q231" s="9"/>
      <c r="R231" s="9"/>
      <c r="S231" s="6"/>
    </row>
    <row r="232" spans="5:19" ht="15.75" customHeight="1" x14ac:dyDescent="0.25">
      <c r="E232" s="9"/>
      <c r="I232" s="10"/>
      <c r="K232" s="9"/>
      <c r="L232" s="9"/>
      <c r="O232" s="9"/>
      <c r="P232" s="9"/>
      <c r="Q232" s="9"/>
      <c r="R232" s="9"/>
      <c r="S232" s="6"/>
    </row>
    <row r="233" spans="5:19" ht="15.75" customHeight="1" x14ac:dyDescent="0.25">
      <c r="E233" s="9"/>
      <c r="I233" s="10"/>
      <c r="K233" s="9"/>
      <c r="L233" s="9"/>
      <c r="O233" s="9"/>
      <c r="P233" s="9"/>
      <c r="Q233" s="9"/>
      <c r="R233" s="9"/>
      <c r="S233" s="6"/>
    </row>
    <row r="234" spans="5:19" ht="15.75" customHeight="1" x14ac:dyDescent="0.25">
      <c r="E234" s="9"/>
      <c r="I234" s="10"/>
      <c r="K234" s="9"/>
      <c r="L234" s="9"/>
      <c r="O234" s="9"/>
      <c r="P234" s="9"/>
      <c r="Q234" s="9"/>
      <c r="R234" s="9"/>
      <c r="S234" s="6"/>
    </row>
    <row r="235" spans="5:19" ht="15.75" customHeight="1" x14ac:dyDescent="0.25">
      <c r="E235" s="9"/>
      <c r="I235" s="10"/>
      <c r="K235" s="9"/>
      <c r="L235" s="9"/>
      <c r="O235" s="9"/>
      <c r="P235" s="9"/>
      <c r="Q235" s="9"/>
      <c r="R235" s="9"/>
      <c r="S235" s="6"/>
    </row>
    <row r="236" spans="5:19" ht="15.75" customHeight="1" x14ac:dyDescent="0.25">
      <c r="E236" s="9"/>
      <c r="I236" s="10"/>
      <c r="K236" s="9"/>
      <c r="L236" s="9"/>
      <c r="O236" s="9"/>
      <c r="P236" s="9"/>
      <c r="Q236" s="9"/>
      <c r="R236" s="9"/>
      <c r="S236" s="6"/>
    </row>
    <row r="237" spans="5:19" ht="15.75" customHeight="1" x14ac:dyDescent="0.25">
      <c r="E237" s="9"/>
      <c r="I237" s="10"/>
      <c r="K237" s="9"/>
      <c r="L237" s="9"/>
      <c r="O237" s="9"/>
      <c r="P237" s="9"/>
      <c r="Q237" s="9"/>
      <c r="R237" s="9"/>
      <c r="S237" s="6"/>
    </row>
    <row r="238" spans="5:19" ht="15.75" customHeight="1" x14ac:dyDescent="0.25">
      <c r="E238" s="9"/>
      <c r="I238" s="10"/>
      <c r="K238" s="9"/>
      <c r="L238" s="9"/>
      <c r="O238" s="9"/>
      <c r="P238" s="9"/>
      <c r="Q238" s="9"/>
      <c r="R238" s="9"/>
      <c r="S238" s="6"/>
    </row>
    <row r="239" spans="5:19" ht="15.75" customHeight="1" x14ac:dyDescent="0.25">
      <c r="E239" s="9"/>
      <c r="I239" s="10"/>
      <c r="K239" s="9"/>
      <c r="L239" s="9"/>
      <c r="O239" s="9"/>
      <c r="P239" s="9"/>
      <c r="Q239" s="9"/>
      <c r="R239" s="9"/>
      <c r="S239" s="6"/>
    </row>
    <row r="240" spans="5:19" ht="15.75" customHeight="1" x14ac:dyDescent="0.25">
      <c r="E240" s="9"/>
      <c r="I240" s="10"/>
      <c r="K240" s="9"/>
      <c r="L240" s="9"/>
      <c r="O240" s="9"/>
      <c r="P240" s="9"/>
      <c r="Q240" s="9"/>
      <c r="R240" s="9"/>
      <c r="S240" s="6"/>
    </row>
    <row r="241" spans="5:19" ht="15.75" customHeight="1" x14ac:dyDescent="0.25">
      <c r="E241" s="9"/>
      <c r="I241" s="10"/>
      <c r="K241" s="9"/>
      <c r="L241" s="9"/>
      <c r="O241" s="9"/>
      <c r="P241" s="9"/>
      <c r="Q241" s="9"/>
      <c r="R241" s="9"/>
      <c r="S241" s="6"/>
    </row>
    <row r="242" spans="5:19" ht="15.75" customHeight="1" x14ac:dyDescent="0.25">
      <c r="E242" s="9"/>
      <c r="I242" s="10"/>
      <c r="K242" s="9"/>
      <c r="L242" s="9"/>
      <c r="O242" s="9"/>
      <c r="P242" s="9"/>
      <c r="Q242" s="9"/>
      <c r="R242" s="9"/>
      <c r="S242" s="6"/>
    </row>
    <row r="243" spans="5:19" ht="15.75" customHeight="1" x14ac:dyDescent="0.25">
      <c r="E243" s="9"/>
      <c r="I243" s="10"/>
      <c r="K243" s="9"/>
      <c r="L243" s="9"/>
      <c r="O243" s="9"/>
      <c r="P243" s="9"/>
      <c r="Q243" s="9"/>
      <c r="R243" s="9"/>
      <c r="S243" s="6"/>
    </row>
    <row r="244" spans="5:19" ht="15.75" customHeight="1" x14ac:dyDescent="0.25">
      <c r="E244" s="9"/>
      <c r="I244" s="10"/>
      <c r="K244" s="9"/>
      <c r="L244" s="9"/>
      <c r="O244" s="9"/>
      <c r="P244" s="9"/>
      <c r="Q244" s="9"/>
      <c r="R244" s="9"/>
      <c r="S244" s="6"/>
    </row>
    <row r="245" spans="5:19" ht="15.75" customHeight="1" x14ac:dyDescent="0.25">
      <c r="E245" s="9"/>
      <c r="I245" s="10"/>
      <c r="K245" s="9"/>
      <c r="L245" s="9"/>
      <c r="O245" s="9"/>
      <c r="P245" s="9"/>
      <c r="Q245" s="9"/>
      <c r="R245" s="9"/>
      <c r="S245" s="6"/>
    </row>
    <row r="246" spans="5:19" ht="15.75" customHeight="1" x14ac:dyDescent="0.25">
      <c r="E246" s="9"/>
      <c r="I246" s="10"/>
      <c r="K246" s="9"/>
      <c r="L246" s="9"/>
      <c r="O246" s="9"/>
      <c r="P246" s="9"/>
      <c r="Q246" s="9"/>
      <c r="R246" s="9"/>
      <c r="S246" s="6"/>
    </row>
    <row r="247" spans="5:19" ht="15.75" customHeight="1" x14ac:dyDescent="0.25">
      <c r="E247" s="9"/>
      <c r="I247" s="10"/>
      <c r="K247" s="9"/>
      <c r="L247" s="9"/>
      <c r="O247" s="9"/>
      <c r="P247" s="9"/>
      <c r="Q247" s="9"/>
      <c r="R247" s="9"/>
      <c r="S247" s="6"/>
    </row>
    <row r="248" spans="5:19" ht="15.75" customHeight="1" x14ac:dyDescent="0.25">
      <c r="E248" s="9"/>
      <c r="I248" s="10"/>
      <c r="K248" s="9"/>
      <c r="L248" s="9"/>
      <c r="O248" s="9"/>
      <c r="P248" s="9"/>
      <c r="Q248" s="9"/>
      <c r="R248" s="9"/>
      <c r="S248" s="6"/>
    </row>
    <row r="249" spans="5:19" ht="15.75" customHeight="1" x14ac:dyDescent="0.25">
      <c r="E249" s="9"/>
      <c r="I249" s="10"/>
      <c r="K249" s="9"/>
      <c r="L249" s="9"/>
      <c r="O249" s="9"/>
      <c r="P249" s="9"/>
      <c r="Q249" s="9"/>
      <c r="R249" s="9"/>
      <c r="S249" s="6"/>
    </row>
    <row r="250" spans="5:19" ht="15.75" customHeight="1" x14ac:dyDescent="0.25">
      <c r="E250" s="9"/>
      <c r="I250" s="10"/>
      <c r="K250" s="9"/>
      <c r="L250" s="9"/>
      <c r="O250" s="9"/>
      <c r="P250" s="9"/>
      <c r="Q250" s="9"/>
      <c r="R250" s="9"/>
      <c r="S250" s="6"/>
    </row>
    <row r="251" spans="5:19" ht="15.75" customHeight="1" x14ac:dyDescent="0.25">
      <c r="E251" s="9"/>
      <c r="I251" s="10"/>
      <c r="K251" s="9"/>
      <c r="L251" s="9"/>
      <c r="O251" s="9"/>
      <c r="P251" s="9"/>
      <c r="Q251" s="9"/>
      <c r="R251" s="9"/>
      <c r="S251" s="6"/>
    </row>
    <row r="252" spans="5:19" ht="15.75" customHeight="1" x14ac:dyDescent="0.25">
      <c r="E252" s="9"/>
      <c r="I252" s="10"/>
      <c r="K252" s="9"/>
      <c r="L252" s="9"/>
      <c r="O252" s="9"/>
      <c r="P252" s="9"/>
      <c r="Q252" s="9"/>
      <c r="R252" s="9"/>
      <c r="S252" s="6"/>
    </row>
    <row r="253" spans="5:19" ht="15.75" customHeight="1" x14ac:dyDescent="0.25">
      <c r="E253" s="9"/>
      <c r="I253" s="10"/>
      <c r="K253" s="9"/>
      <c r="L253" s="9"/>
      <c r="O253" s="9"/>
      <c r="P253" s="9"/>
      <c r="Q253" s="9"/>
      <c r="R253" s="9"/>
      <c r="S253" s="6"/>
    </row>
    <row r="254" spans="5:19" ht="15.75" customHeight="1" x14ac:dyDescent="0.25">
      <c r="E254" s="9"/>
      <c r="I254" s="10"/>
      <c r="K254" s="9"/>
      <c r="L254" s="9"/>
      <c r="O254" s="9"/>
      <c r="P254" s="9"/>
      <c r="Q254" s="9"/>
      <c r="R254" s="9"/>
      <c r="S254" s="6"/>
    </row>
    <row r="255" spans="5:19" ht="15.75" customHeight="1" x14ac:dyDescent="0.25">
      <c r="E255" s="9"/>
      <c r="I255" s="10"/>
      <c r="K255" s="9"/>
      <c r="L255" s="9"/>
      <c r="O255" s="9"/>
      <c r="P255" s="9"/>
      <c r="Q255" s="9"/>
      <c r="R255" s="9"/>
      <c r="S255" s="6"/>
    </row>
    <row r="256" spans="5:19" ht="15.75" customHeight="1" x14ac:dyDescent="0.25">
      <c r="E256" s="9"/>
      <c r="I256" s="10"/>
      <c r="K256" s="9"/>
      <c r="L256" s="9"/>
      <c r="O256" s="9"/>
      <c r="P256" s="9"/>
      <c r="Q256" s="9"/>
      <c r="R256" s="9"/>
      <c r="S256" s="6"/>
    </row>
    <row r="257" spans="5:19" ht="15.75" customHeight="1" x14ac:dyDescent="0.25">
      <c r="E257" s="9"/>
      <c r="I257" s="10"/>
      <c r="K257" s="9"/>
      <c r="L257" s="9"/>
      <c r="O257" s="9"/>
      <c r="P257" s="9"/>
      <c r="Q257" s="9"/>
      <c r="R257" s="9"/>
      <c r="S257" s="6"/>
    </row>
    <row r="258" spans="5:19" ht="15.75" customHeight="1" x14ac:dyDescent="0.25">
      <c r="E258" s="9"/>
      <c r="I258" s="10"/>
      <c r="K258" s="9"/>
      <c r="L258" s="9"/>
      <c r="O258" s="9"/>
      <c r="P258" s="9"/>
      <c r="Q258" s="9"/>
      <c r="R258" s="9"/>
      <c r="S258" s="6"/>
    </row>
    <row r="259" spans="5:19" ht="15.75" customHeight="1" x14ac:dyDescent="0.25">
      <c r="E259" s="9"/>
      <c r="I259" s="10"/>
      <c r="K259" s="9"/>
      <c r="L259" s="9"/>
      <c r="O259" s="9"/>
      <c r="P259" s="9"/>
      <c r="Q259" s="9"/>
      <c r="R259" s="9"/>
      <c r="S259" s="6"/>
    </row>
    <row r="260" spans="5:19" ht="15.75" customHeight="1" x14ac:dyDescent="0.25">
      <c r="E260" s="9"/>
      <c r="I260" s="10"/>
      <c r="K260" s="9"/>
      <c r="L260" s="9"/>
      <c r="O260" s="9"/>
      <c r="P260" s="9"/>
      <c r="Q260" s="9"/>
      <c r="R260" s="9"/>
      <c r="S260" s="6"/>
    </row>
    <row r="261" spans="5:19" ht="15.75" customHeight="1" x14ac:dyDescent="0.25">
      <c r="E261" s="9"/>
      <c r="I261" s="10"/>
      <c r="K261" s="9"/>
      <c r="L261" s="9"/>
      <c r="O261" s="9"/>
      <c r="P261" s="9"/>
      <c r="Q261" s="9"/>
      <c r="R261" s="9"/>
      <c r="S261" s="6"/>
    </row>
    <row r="262" spans="5:19" ht="15.75" customHeight="1" x14ac:dyDescent="0.25">
      <c r="E262" s="9"/>
      <c r="I262" s="10"/>
      <c r="K262" s="9"/>
      <c r="L262" s="9"/>
      <c r="O262" s="9"/>
      <c r="P262" s="9"/>
      <c r="Q262" s="9"/>
      <c r="R262" s="9"/>
      <c r="S262" s="6"/>
    </row>
    <row r="263" spans="5:19" ht="15.75" customHeight="1" x14ac:dyDescent="0.25">
      <c r="E263" s="9"/>
      <c r="I263" s="10"/>
      <c r="K263" s="9"/>
      <c r="L263" s="9"/>
      <c r="O263" s="9"/>
      <c r="P263" s="9"/>
      <c r="Q263" s="9"/>
      <c r="R263" s="9"/>
      <c r="S263" s="6"/>
    </row>
    <row r="264" spans="5:19" ht="15.75" customHeight="1" x14ac:dyDescent="0.25">
      <c r="E264" s="9"/>
      <c r="I264" s="10"/>
      <c r="K264" s="9"/>
      <c r="L264" s="9"/>
      <c r="O264" s="9"/>
      <c r="P264" s="9"/>
      <c r="Q264" s="9"/>
      <c r="R264" s="9"/>
      <c r="S264" s="6"/>
    </row>
    <row r="265" spans="5:19" ht="15.75" customHeight="1" x14ac:dyDescent="0.25">
      <c r="E265" s="9"/>
      <c r="I265" s="10"/>
      <c r="K265" s="9"/>
      <c r="L265" s="9"/>
      <c r="O265" s="9"/>
      <c r="P265" s="9"/>
      <c r="Q265" s="9"/>
      <c r="R265" s="9"/>
      <c r="S265" s="6"/>
    </row>
    <row r="266" spans="5:19" ht="15.75" customHeight="1" x14ac:dyDescent="0.25">
      <c r="E266" s="9"/>
      <c r="I266" s="10"/>
      <c r="K266" s="9"/>
      <c r="L266" s="9"/>
      <c r="O266" s="9"/>
      <c r="P266" s="9"/>
      <c r="Q266" s="9"/>
      <c r="R266" s="9"/>
      <c r="S266" s="6"/>
    </row>
    <row r="267" spans="5:19" ht="15.75" customHeight="1" x14ac:dyDescent="0.25">
      <c r="E267" s="9"/>
      <c r="I267" s="10"/>
      <c r="K267" s="9"/>
      <c r="L267" s="9"/>
      <c r="O267" s="9"/>
      <c r="P267" s="9"/>
      <c r="Q267" s="9"/>
      <c r="R267" s="9"/>
      <c r="S267" s="6"/>
    </row>
    <row r="268" spans="5:19" ht="15.75" customHeight="1" x14ac:dyDescent="0.25">
      <c r="E268" s="9"/>
      <c r="I268" s="10"/>
      <c r="K268" s="9"/>
      <c r="L268" s="9"/>
      <c r="O268" s="9"/>
      <c r="P268" s="9"/>
      <c r="Q268" s="9"/>
      <c r="R268" s="9"/>
      <c r="S268" s="6"/>
    </row>
    <row r="269" spans="5:19" ht="15.75" customHeight="1" x14ac:dyDescent="0.25">
      <c r="E269" s="9"/>
      <c r="I269" s="10"/>
      <c r="K269" s="9"/>
      <c r="L269" s="9"/>
      <c r="O269" s="9"/>
      <c r="P269" s="9"/>
      <c r="Q269" s="9"/>
      <c r="R269" s="9"/>
      <c r="S269" s="6"/>
    </row>
    <row r="270" spans="5:19" ht="15.75" customHeight="1" x14ac:dyDescent="0.25">
      <c r="E270" s="9"/>
      <c r="I270" s="10"/>
      <c r="K270" s="9"/>
      <c r="L270" s="9"/>
      <c r="O270" s="9"/>
      <c r="P270" s="9"/>
      <c r="Q270" s="9"/>
      <c r="R270" s="9"/>
      <c r="S270" s="6"/>
    </row>
    <row r="271" spans="5:19" ht="15.75" customHeight="1" x14ac:dyDescent="0.25">
      <c r="E271" s="9"/>
      <c r="I271" s="10"/>
      <c r="K271" s="9"/>
      <c r="L271" s="9"/>
      <c r="O271" s="9"/>
      <c r="P271" s="9"/>
      <c r="Q271" s="9"/>
      <c r="R271" s="9"/>
      <c r="S271" s="6"/>
    </row>
    <row r="272" spans="5:19" ht="15.75" customHeight="1" x14ac:dyDescent="0.25">
      <c r="E272" s="9"/>
      <c r="I272" s="10"/>
      <c r="K272" s="9"/>
      <c r="L272" s="9"/>
      <c r="O272" s="9"/>
      <c r="P272" s="9"/>
      <c r="Q272" s="9"/>
      <c r="R272" s="9"/>
      <c r="S272" s="6"/>
    </row>
    <row r="273" spans="5:19" ht="15.75" customHeight="1" x14ac:dyDescent="0.25">
      <c r="E273" s="9"/>
      <c r="I273" s="10"/>
      <c r="K273" s="9"/>
      <c r="L273" s="9"/>
      <c r="O273" s="9"/>
      <c r="P273" s="9"/>
      <c r="Q273" s="9"/>
      <c r="R273" s="9"/>
      <c r="S273" s="6"/>
    </row>
    <row r="274" spans="5:19" ht="15.75" customHeight="1" x14ac:dyDescent="0.25">
      <c r="E274" s="9"/>
      <c r="I274" s="10"/>
      <c r="K274" s="9"/>
      <c r="L274" s="9"/>
      <c r="O274" s="9"/>
      <c r="P274" s="9"/>
      <c r="Q274" s="9"/>
      <c r="R274" s="9"/>
      <c r="S274" s="6"/>
    </row>
    <row r="275" spans="5:19" ht="15.75" customHeight="1" x14ac:dyDescent="0.25">
      <c r="E275" s="9"/>
      <c r="I275" s="10"/>
      <c r="K275" s="9"/>
      <c r="L275" s="9"/>
      <c r="O275" s="9"/>
      <c r="P275" s="9"/>
      <c r="Q275" s="9"/>
      <c r="R275" s="9"/>
      <c r="S275" s="6"/>
    </row>
    <row r="276" spans="5:19" ht="15.75" customHeight="1" x14ac:dyDescent="0.25">
      <c r="E276" s="9"/>
      <c r="I276" s="10"/>
      <c r="K276" s="9"/>
      <c r="L276" s="9"/>
      <c r="O276" s="9"/>
      <c r="P276" s="9"/>
      <c r="Q276" s="9"/>
      <c r="R276" s="9"/>
      <c r="S276" s="6"/>
    </row>
    <row r="277" spans="5:19" ht="15.75" customHeight="1" x14ac:dyDescent="0.25">
      <c r="E277" s="9"/>
      <c r="I277" s="10"/>
      <c r="K277" s="9"/>
      <c r="L277" s="9"/>
      <c r="O277" s="9"/>
      <c r="P277" s="9"/>
      <c r="Q277" s="9"/>
      <c r="R277" s="9"/>
      <c r="S277" s="6"/>
    </row>
    <row r="278" spans="5:19" ht="15.75" customHeight="1" x14ac:dyDescent="0.25">
      <c r="E278" s="9"/>
      <c r="I278" s="10"/>
      <c r="K278" s="9"/>
      <c r="L278" s="9"/>
      <c r="O278" s="9"/>
      <c r="P278" s="9"/>
      <c r="Q278" s="9"/>
      <c r="R278" s="9"/>
      <c r="S278" s="6"/>
    </row>
    <row r="279" spans="5:19" ht="15.75" customHeight="1" x14ac:dyDescent="0.25">
      <c r="E279" s="9"/>
      <c r="I279" s="10"/>
      <c r="K279" s="9"/>
      <c r="L279" s="9"/>
      <c r="O279" s="9"/>
      <c r="P279" s="9"/>
      <c r="Q279" s="9"/>
      <c r="R279" s="9"/>
      <c r="S279" s="6"/>
    </row>
    <row r="280" spans="5:19" ht="15.75" customHeight="1" x14ac:dyDescent="0.25">
      <c r="E280" s="9"/>
      <c r="I280" s="10"/>
      <c r="K280" s="9"/>
      <c r="L280" s="9"/>
      <c r="O280" s="9"/>
      <c r="P280" s="9"/>
      <c r="Q280" s="9"/>
      <c r="R280" s="9"/>
      <c r="S280" s="6"/>
    </row>
    <row r="281" spans="5:19" ht="15.75" customHeight="1" x14ac:dyDescent="0.25">
      <c r="E281" s="9"/>
      <c r="I281" s="10"/>
      <c r="K281" s="9"/>
      <c r="L281" s="9"/>
      <c r="O281" s="9"/>
      <c r="P281" s="9"/>
      <c r="Q281" s="9"/>
      <c r="R281" s="9"/>
      <c r="S281" s="6"/>
    </row>
    <row r="282" spans="5:19" ht="15.75" customHeight="1" x14ac:dyDescent="0.25">
      <c r="E282" s="9"/>
      <c r="I282" s="10"/>
      <c r="K282" s="9"/>
      <c r="L282" s="9"/>
      <c r="O282" s="9"/>
      <c r="P282" s="9"/>
      <c r="Q282" s="9"/>
      <c r="R282" s="9"/>
      <c r="S282" s="6"/>
    </row>
    <row r="283" spans="5:19" ht="15.75" customHeight="1" x14ac:dyDescent="0.25">
      <c r="E283" s="9"/>
      <c r="I283" s="10"/>
      <c r="K283" s="9"/>
      <c r="L283" s="9"/>
      <c r="O283" s="9"/>
      <c r="P283" s="9"/>
      <c r="Q283" s="9"/>
      <c r="R283" s="9"/>
      <c r="S283" s="6"/>
    </row>
    <row r="284" spans="5:19" ht="15.75" customHeight="1" x14ac:dyDescent="0.25">
      <c r="E284" s="9"/>
      <c r="I284" s="10"/>
      <c r="K284" s="9"/>
      <c r="L284" s="9"/>
      <c r="O284" s="9"/>
      <c r="P284" s="9"/>
      <c r="Q284" s="9"/>
      <c r="R284" s="9"/>
      <c r="S284" s="6"/>
    </row>
    <row r="285" spans="5:19" ht="15.75" customHeight="1" x14ac:dyDescent="0.25">
      <c r="E285" s="9"/>
      <c r="I285" s="10"/>
      <c r="K285" s="9"/>
      <c r="L285" s="9"/>
      <c r="O285" s="9"/>
      <c r="P285" s="9"/>
      <c r="Q285" s="9"/>
      <c r="R285" s="9"/>
      <c r="S285" s="6"/>
    </row>
    <row r="286" spans="5:19" ht="15.75" customHeight="1" x14ac:dyDescent="0.25">
      <c r="E286" s="9"/>
      <c r="I286" s="10"/>
      <c r="K286" s="9"/>
      <c r="L286" s="9"/>
      <c r="O286" s="9"/>
      <c r="P286" s="9"/>
      <c r="Q286" s="9"/>
      <c r="R286" s="9"/>
      <c r="S286" s="6"/>
    </row>
    <row r="287" spans="5:19" ht="15.75" customHeight="1" x14ac:dyDescent="0.25">
      <c r="E287" s="9"/>
      <c r="I287" s="10"/>
      <c r="K287" s="9"/>
      <c r="L287" s="9"/>
      <c r="O287" s="9"/>
      <c r="P287" s="9"/>
      <c r="Q287" s="9"/>
      <c r="R287" s="9"/>
      <c r="S287" s="6"/>
    </row>
    <row r="288" spans="5:19" ht="15.75" customHeight="1" x14ac:dyDescent="0.25">
      <c r="E288" s="9"/>
      <c r="I288" s="10"/>
      <c r="K288" s="9"/>
      <c r="L288" s="9"/>
      <c r="O288" s="9"/>
      <c r="P288" s="9"/>
      <c r="Q288" s="9"/>
      <c r="R288" s="9"/>
      <c r="S288" s="6"/>
    </row>
    <row r="289" spans="5:19" ht="15.75" customHeight="1" x14ac:dyDescent="0.25">
      <c r="E289" s="9"/>
      <c r="I289" s="10"/>
      <c r="K289" s="9"/>
      <c r="L289" s="9"/>
      <c r="O289" s="9"/>
      <c r="P289" s="9"/>
      <c r="Q289" s="9"/>
      <c r="R289" s="9"/>
      <c r="S289" s="6"/>
    </row>
    <row r="290" spans="5:19" ht="15.75" customHeight="1" x14ac:dyDescent="0.25">
      <c r="E290" s="9"/>
      <c r="I290" s="10"/>
      <c r="K290" s="9"/>
      <c r="L290" s="9"/>
      <c r="O290" s="9"/>
      <c r="P290" s="9"/>
      <c r="Q290" s="9"/>
      <c r="R290" s="9"/>
      <c r="S290" s="6"/>
    </row>
    <row r="291" spans="5:19" ht="15.75" customHeight="1" x14ac:dyDescent="0.25">
      <c r="E291" s="9"/>
      <c r="I291" s="10"/>
      <c r="K291" s="9"/>
      <c r="L291" s="9"/>
      <c r="O291" s="9"/>
      <c r="P291" s="9"/>
      <c r="Q291" s="9"/>
      <c r="R291" s="9"/>
      <c r="S291" s="6"/>
    </row>
    <row r="292" spans="5:19" ht="15.75" customHeight="1" x14ac:dyDescent="0.25">
      <c r="E292" s="9"/>
      <c r="I292" s="10"/>
      <c r="K292" s="9"/>
      <c r="L292" s="9"/>
      <c r="O292" s="9"/>
      <c r="P292" s="9"/>
      <c r="Q292" s="9"/>
      <c r="R292" s="9"/>
      <c r="S292" s="6"/>
    </row>
    <row r="293" spans="5:19" ht="15.75" customHeight="1" x14ac:dyDescent="0.25">
      <c r="E293" s="9"/>
      <c r="I293" s="10"/>
      <c r="K293" s="9"/>
      <c r="L293" s="9"/>
      <c r="O293" s="9"/>
      <c r="P293" s="9"/>
      <c r="Q293" s="9"/>
      <c r="R293" s="9"/>
      <c r="S293" s="6"/>
    </row>
    <row r="294" spans="5:19" ht="15.75" customHeight="1" x14ac:dyDescent="0.25">
      <c r="E294" s="9"/>
      <c r="I294" s="10"/>
      <c r="K294" s="9"/>
      <c r="L294" s="9"/>
      <c r="O294" s="9"/>
      <c r="P294" s="9"/>
      <c r="Q294" s="9"/>
      <c r="R294" s="9"/>
      <c r="S294" s="6"/>
    </row>
    <row r="295" spans="5:19" ht="15.75" customHeight="1" x14ac:dyDescent="0.25">
      <c r="E295" s="9"/>
      <c r="I295" s="10"/>
      <c r="K295" s="9"/>
      <c r="L295" s="9"/>
      <c r="O295" s="9"/>
      <c r="P295" s="9"/>
      <c r="Q295" s="9"/>
      <c r="R295" s="9"/>
      <c r="S295" s="6"/>
    </row>
    <row r="296" spans="5:19" ht="15.75" customHeight="1" x14ac:dyDescent="0.25">
      <c r="E296" s="9"/>
      <c r="I296" s="10"/>
      <c r="K296" s="9"/>
      <c r="L296" s="9"/>
      <c r="O296" s="9"/>
      <c r="P296" s="9"/>
      <c r="Q296" s="9"/>
      <c r="R296" s="9"/>
      <c r="S296" s="6"/>
    </row>
    <row r="297" spans="5:19" ht="15.75" customHeight="1" x14ac:dyDescent="0.25">
      <c r="E297" s="9"/>
      <c r="I297" s="10"/>
      <c r="K297" s="9"/>
      <c r="L297" s="9"/>
      <c r="O297" s="9"/>
      <c r="P297" s="9"/>
      <c r="Q297" s="9"/>
      <c r="R297" s="9"/>
      <c r="S297" s="6"/>
    </row>
    <row r="298" spans="5:19" ht="15.75" customHeight="1" x14ac:dyDescent="0.25">
      <c r="E298" s="9"/>
      <c r="I298" s="10"/>
      <c r="K298" s="9"/>
      <c r="L298" s="9"/>
      <c r="O298" s="9"/>
      <c r="P298" s="9"/>
      <c r="Q298" s="9"/>
      <c r="R298" s="9"/>
      <c r="S298" s="6"/>
    </row>
    <row r="299" spans="5:19" ht="15.75" customHeight="1" x14ac:dyDescent="0.25">
      <c r="E299" s="9"/>
      <c r="I299" s="10"/>
      <c r="K299" s="9"/>
      <c r="L299" s="9"/>
      <c r="O299" s="9"/>
      <c r="P299" s="9"/>
      <c r="Q299" s="9"/>
      <c r="R299" s="9"/>
      <c r="S299" s="6"/>
    </row>
    <row r="300" spans="5:19" ht="15.75" customHeight="1" x14ac:dyDescent="0.25">
      <c r="E300" s="9"/>
      <c r="I300" s="10"/>
      <c r="K300" s="9"/>
      <c r="L300" s="9"/>
      <c r="O300" s="9"/>
      <c r="P300" s="9"/>
      <c r="Q300" s="9"/>
      <c r="R300" s="9"/>
      <c r="S300" s="6"/>
    </row>
    <row r="301" spans="5:19" ht="15.75" customHeight="1" x14ac:dyDescent="0.25">
      <c r="E301" s="9"/>
      <c r="I301" s="10"/>
      <c r="K301" s="9"/>
      <c r="L301" s="9"/>
      <c r="O301" s="9"/>
      <c r="P301" s="9"/>
      <c r="Q301" s="9"/>
      <c r="R301" s="9"/>
      <c r="S301" s="6"/>
    </row>
    <row r="302" spans="5:19" ht="15.75" customHeight="1" x14ac:dyDescent="0.25">
      <c r="E302" s="9"/>
      <c r="I302" s="10"/>
      <c r="K302" s="9"/>
      <c r="L302" s="9"/>
      <c r="O302" s="9"/>
      <c r="P302" s="9"/>
      <c r="Q302" s="9"/>
      <c r="R302" s="9"/>
      <c r="S302" s="6"/>
    </row>
    <row r="303" spans="5:19" ht="15.75" customHeight="1" x14ac:dyDescent="0.25">
      <c r="E303" s="9"/>
      <c r="I303" s="10"/>
      <c r="K303" s="9"/>
      <c r="L303" s="9"/>
      <c r="O303" s="9"/>
      <c r="P303" s="9"/>
      <c r="Q303" s="9"/>
      <c r="R303" s="9"/>
      <c r="S303" s="6"/>
    </row>
    <row r="304" spans="5:19" ht="15.75" customHeight="1" x14ac:dyDescent="0.25">
      <c r="E304" s="9"/>
      <c r="I304" s="10"/>
      <c r="K304" s="9"/>
      <c r="L304" s="9"/>
      <c r="O304" s="9"/>
      <c r="P304" s="9"/>
      <c r="Q304" s="9"/>
      <c r="R304" s="9"/>
      <c r="S304" s="6"/>
    </row>
    <row r="305" spans="5:19" ht="15.75" customHeight="1" x14ac:dyDescent="0.25">
      <c r="E305" s="9"/>
      <c r="I305" s="10"/>
      <c r="K305" s="9"/>
      <c r="L305" s="9"/>
      <c r="O305" s="9"/>
      <c r="P305" s="9"/>
      <c r="Q305" s="9"/>
      <c r="R305" s="9"/>
      <c r="S305" s="6"/>
    </row>
    <row r="306" spans="5:19" ht="15.75" customHeight="1" x14ac:dyDescent="0.25">
      <c r="E306" s="9"/>
      <c r="I306" s="10"/>
      <c r="K306" s="9"/>
      <c r="L306" s="9"/>
      <c r="O306" s="9"/>
      <c r="P306" s="9"/>
      <c r="Q306" s="9"/>
      <c r="R306" s="9"/>
      <c r="S306" s="6"/>
    </row>
    <row r="307" spans="5:19" ht="15.75" customHeight="1" x14ac:dyDescent="0.25">
      <c r="E307" s="9"/>
      <c r="I307" s="10"/>
      <c r="K307" s="9"/>
      <c r="L307" s="9"/>
      <c r="O307" s="9"/>
      <c r="P307" s="9"/>
      <c r="Q307" s="9"/>
      <c r="R307" s="9"/>
      <c r="S307" s="6"/>
    </row>
    <row r="308" spans="5:19" ht="15.75" customHeight="1" x14ac:dyDescent="0.25">
      <c r="E308" s="9"/>
      <c r="I308" s="10"/>
      <c r="K308" s="9"/>
      <c r="L308" s="9"/>
      <c r="O308" s="9"/>
      <c r="P308" s="9"/>
      <c r="Q308" s="9"/>
      <c r="R308" s="9"/>
      <c r="S308" s="6"/>
    </row>
    <row r="309" spans="5:19" ht="15.75" customHeight="1" x14ac:dyDescent="0.25">
      <c r="E309" s="9"/>
      <c r="I309" s="10"/>
      <c r="K309" s="9"/>
      <c r="L309" s="9"/>
      <c r="O309" s="9"/>
      <c r="P309" s="9"/>
      <c r="Q309" s="9"/>
      <c r="R309" s="9"/>
      <c r="S309" s="6"/>
    </row>
    <row r="310" spans="5:19" ht="15.75" customHeight="1" x14ac:dyDescent="0.25">
      <c r="E310" s="9"/>
      <c r="I310" s="10"/>
      <c r="K310" s="9"/>
      <c r="L310" s="9"/>
      <c r="O310" s="9"/>
      <c r="P310" s="9"/>
      <c r="Q310" s="9"/>
      <c r="R310" s="9"/>
      <c r="S310" s="6"/>
    </row>
    <row r="311" spans="5:19" ht="15.75" customHeight="1" x14ac:dyDescent="0.25">
      <c r="E311" s="9"/>
      <c r="I311" s="10"/>
      <c r="K311" s="9"/>
      <c r="L311" s="9"/>
      <c r="O311" s="9"/>
      <c r="P311" s="9"/>
      <c r="Q311" s="9"/>
      <c r="R311" s="9"/>
      <c r="S311" s="6"/>
    </row>
    <row r="312" spans="5:19" ht="15.75" customHeight="1" x14ac:dyDescent="0.25">
      <c r="E312" s="9"/>
      <c r="I312" s="10"/>
      <c r="K312" s="9"/>
      <c r="L312" s="9"/>
      <c r="O312" s="9"/>
      <c r="P312" s="9"/>
      <c r="Q312" s="9"/>
      <c r="R312" s="9"/>
      <c r="S312" s="6"/>
    </row>
    <row r="313" spans="5:19" ht="15.75" customHeight="1" x14ac:dyDescent="0.25">
      <c r="E313" s="9"/>
      <c r="I313" s="10"/>
      <c r="K313" s="9"/>
      <c r="L313" s="9"/>
      <c r="O313" s="9"/>
      <c r="P313" s="9"/>
      <c r="Q313" s="9"/>
      <c r="R313" s="9"/>
      <c r="S313" s="6"/>
    </row>
    <row r="314" spans="5:19" ht="15.75" customHeight="1" x14ac:dyDescent="0.25">
      <c r="E314" s="9"/>
      <c r="I314" s="10"/>
      <c r="K314" s="9"/>
      <c r="L314" s="9"/>
      <c r="O314" s="9"/>
      <c r="P314" s="9"/>
      <c r="Q314" s="9"/>
      <c r="R314" s="9"/>
      <c r="S314" s="6"/>
    </row>
    <row r="315" spans="5:19" ht="15.75" customHeight="1" x14ac:dyDescent="0.25">
      <c r="E315" s="9"/>
      <c r="I315" s="10"/>
      <c r="K315" s="9"/>
      <c r="L315" s="9"/>
      <c r="O315" s="9"/>
      <c r="P315" s="9"/>
      <c r="Q315" s="9"/>
      <c r="R315" s="9"/>
      <c r="S315" s="6"/>
    </row>
    <row r="316" spans="5:19" ht="15.75" customHeight="1" x14ac:dyDescent="0.25">
      <c r="E316" s="9"/>
      <c r="I316" s="10"/>
      <c r="K316" s="9"/>
      <c r="L316" s="9"/>
      <c r="O316" s="9"/>
      <c r="P316" s="9"/>
      <c r="Q316" s="9"/>
      <c r="R316" s="9"/>
      <c r="S316" s="6"/>
    </row>
    <row r="317" spans="5:19" ht="15.75" customHeight="1" x14ac:dyDescent="0.25">
      <c r="E317" s="9"/>
      <c r="I317" s="10"/>
      <c r="K317" s="9"/>
      <c r="L317" s="9"/>
      <c r="O317" s="9"/>
      <c r="P317" s="9"/>
      <c r="Q317" s="9"/>
      <c r="R317" s="9"/>
      <c r="S317" s="6"/>
    </row>
    <row r="318" spans="5:19" ht="15.75" customHeight="1" x14ac:dyDescent="0.25">
      <c r="E318" s="9"/>
      <c r="I318" s="10"/>
      <c r="K318" s="9"/>
      <c r="L318" s="9"/>
      <c r="O318" s="9"/>
      <c r="P318" s="9"/>
      <c r="Q318" s="9"/>
      <c r="R318" s="9"/>
      <c r="S318" s="6"/>
    </row>
    <row r="319" spans="5:19" ht="15.75" customHeight="1" x14ac:dyDescent="0.25">
      <c r="E319" s="9"/>
      <c r="I319" s="10"/>
      <c r="K319" s="9"/>
      <c r="L319" s="9"/>
      <c r="O319" s="9"/>
      <c r="P319" s="9"/>
      <c r="Q319" s="9"/>
      <c r="R319" s="9"/>
      <c r="S319" s="6"/>
    </row>
    <row r="320" spans="5:19" ht="15.75" customHeight="1" x14ac:dyDescent="0.25">
      <c r="E320" s="9"/>
      <c r="I320" s="10"/>
      <c r="K320" s="9"/>
      <c r="L320" s="9"/>
      <c r="O320" s="9"/>
      <c r="P320" s="9"/>
      <c r="Q320" s="9"/>
      <c r="R320" s="9"/>
      <c r="S320" s="6"/>
    </row>
    <row r="321" spans="5:19" ht="15.75" customHeight="1" x14ac:dyDescent="0.25">
      <c r="E321" s="9"/>
      <c r="I321" s="10"/>
      <c r="K321" s="9"/>
      <c r="L321" s="9"/>
      <c r="O321" s="9"/>
      <c r="P321" s="9"/>
      <c r="Q321" s="9"/>
      <c r="R321" s="9"/>
      <c r="S321" s="6"/>
    </row>
    <row r="322" spans="5:19" ht="15.75" customHeight="1" x14ac:dyDescent="0.25">
      <c r="E322" s="9"/>
      <c r="I322" s="10"/>
      <c r="K322" s="9"/>
      <c r="L322" s="9"/>
      <c r="O322" s="9"/>
      <c r="P322" s="9"/>
      <c r="Q322" s="9"/>
      <c r="R322" s="9"/>
      <c r="S322" s="6"/>
    </row>
    <row r="323" spans="5:19" ht="15.75" customHeight="1" x14ac:dyDescent="0.25">
      <c r="E323" s="9"/>
      <c r="I323" s="10"/>
      <c r="K323" s="9"/>
      <c r="L323" s="9"/>
      <c r="O323" s="9"/>
      <c r="P323" s="9"/>
      <c r="Q323" s="9"/>
      <c r="R323" s="9"/>
      <c r="S323" s="6"/>
    </row>
    <row r="324" spans="5:19" ht="15.75" customHeight="1" x14ac:dyDescent="0.25">
      <c r="E324" s="9"/>
      <c r="I324" s="10"/>
      <c r="K324" s="9"/>
      <c r="L324" s="9"/>
      <c r="O324" s="9"/>
      <c r="P324" s="9"/>
      <c r="Q324" s="9"/>
      <c r="R324" s="9"/>
      <c r="S324" s="6"/>
    </row>
    <row r="325" spans="5:19" ht="15.75" customHeight="1" x14ac:dyDescent="0.25">
      <c r="E325" s="9"/>
      <c r="I325" s="10"/>
      <c r="K325" s="9"/>
      <c r="L325" s="9"/>
      <c r="O325" s="9"/>
      <c r="P325" s="9"/>
      <c r="Q325" s="9"/>
      <c r="R325" s="9"/>
      <c r="S325" s="6"/>
    </row>
    <row r="326" spans="5:19" ht="15.75" customHeight="1" x14ac:dyDescent="0.25">
      <c r="E326" s="9"/>
      <c r="I326" s="10"/>
      <c r="K326" s="9"/>
      <c r="L326" s="9"/>
      <c r="O326" s="9"/>
      <c r="P326" s="9"/>
      <c r="Q326" s="9"/>
      <c r="R326" s="9"/>
      <c r="S326" s="6"/>
    </row>
    <row r="327" spans="5:19" ht="15.75" customHeight="1" x14ac:dyDescent="0.25">
      <c r="E327" s="9"/>
      <c r="I327" s="10"/>
      <c r="K327" s="9"/>
      <c r="L327" s="9"/>
      <c r="O327" s="9"/>
      <c r="P327" s="9"/>
      <c r="Q327" s="9"/>
      <c r="R327" s="9"/>
      <c r="S327" s="6"/>
    </row>
    <row r="328" spans="5:19" ht="15.75" customHeight="1" x14ac:dyDescent="0.25">
      <c r="E328" s="9"/>
      <c r="I328" s="10"/>
      <c r="K328" s="9"/>
      <c r="L328" s="9"/>
      <c r="O328" s="9"/>
      <c r="P328" s="9"/>
      <c r="Q328" s="9"/>
      <c r="R328" s="9"/>
      <c r="S328" s="6"/>
    </row>
    <row r="329" spans="5:19" ht="15.75" customHeight="1" x14ac:dyDescent="0.25">
      <c r="E329" s="9"/>
      <c r="I329" s="10"/>
      <c r="K329" s="9"/>
      <c r="L329" s="9"/>
      <c r="O329" s="9"/>
      <c r="P329" s="9"/>
      <c r="Q329" s="9"/>
      <c r="R329" s="9"/>
      <c r="S329" s="6"/>
    </row>
    <row r="330" spans="5:19" ht="15.75" customHeight="1" x14ac:dyDescent="0.25">
      <c r="E330" s="9"/>
      <c r="I330" s="10"/>
      <c r="K330" s="9"/>
      <c r="L330" s="9"/>
      <c r="O330" s="9"/>
      <c r="P330" s="9"/>
      <c r="Q330" s="9"/>
      <c r="R330" s="9"/>
      <c r="S330" s="6"/>
    </row>
    <row r="331" spans="5:19" ht="15.75" customHeight="1" x14ac:dyDescent="0.25">
      <c r="E331" s="9"/>
      <c r="I331" s="10"/>
      <c r="K331" s="9"/>
      <c r="L331" s="9"/>
      <c r="O331" s="9"/>
      <c r="P331" s="9"/>
      <c r="Q331" s="9"/>
      <c r="R331" s="9"/>
      <c r="S331" s="6"/>
    </row>
    <row r="332" spans="5:19" ht="15.75" customHeight="1" x14ac:dyDescent="0.25">
      <c r="E332" s="9"/>
      <c r="I332" s="10"/>
      <c r="K332" s="9"/>
      <c r="L332" s="9"/>
      <c r="O332" s="9"/>
      <c r="P332" s="9"/>
      <c r="Q332" s="9"/>
      <c r="R332" s="9"/>
      <c r="S332" s="6"/>
    </row>
    <row r="333" spans="5:19" ht="15.75" customHeight="1" x14ac:dyDescent="0.25">
      <c r="E333" s="9"/>
      <c r="I333" s="10"/>
      <c r="K333" s="9"/>
      <c r="L333" s="9"/>
      <c r="O333" s="9"/>
      <c r="P333" s="9"/>
      <c r="Q333" s="9"/>
      <c r="R333" s="9"/>
      <c r="S333" s="6"/>
    </row>
    <row r="334" spans="5:19" ht="15.75" customHeight="1" x14ac:dyDescent="0.25">
      <c r="E334" s="9"/>
      <c r="I334" s="10"/>
      <c r="K334" s="9"/>
      <c r="L334" s="9"/>
      <c r="O334" s="9"/>
      <c r="P334" s="9"/>
      <c r="Q334" s="9"/>
      <c r="R334" s="9"/>
      <c r="S334" s="6"/>
    </row>
    <row r="335" spans="5:19" ht="15.75" customHeight="1" x14ac:dyDescent="0.25">
      <c r="E335" s="9"/>
      <c r="I335" s="10"/>
      <c r="K335" s="9"/>
      <c r="L335" s="9"/>
      <c r="O335" s="9"/>
      <c r="P335" s="9"/>
      <c r="Q335" s="9"/>
      <c r="R335" s="9"/>
      <c r="S335" s="6"/>
    </row>
    <row r="336" spans="5:19" ht="15.75" customHeight="1" x14ac:dyDescent="0.25">
      <c r="E336" s="9"/>
      <c r="I336" s="10"/>
      <c r="K336" s="9"/>
      <c r="L336" s="9"/>
      <c r="O336" s="9"/>
      <c r="P336" s="9"/>
      <c r="Q336" s="9"/>
      <c r="R336" s="9"/>
      <c r="S336" s="6"/>
    </row>
    <row r="337" spans="5:19" ht="15.75" customHeight="1" x14ac:dyDescent="0.25">
      <c r="E337" s="9"/>
      <c r="I337" s="10"/>
      <c r="K337" s="9"/>
      <c r="L337" s="9"/>
      <c r="O337" s="9"/>
      <c r="P337" s="9"/>
      <c r="Q337" s="9"/>
      <c r="R337" s="9"/>
      <c r="S337" s="6"/>
    </row>
    <row r="338" spans="5:19" ht="15.75" customHeight="1" x14ac:dyDescent="0.25">
      <c r="E338" s="9"/>
      <c r="I338" s="10"/>
      <c r="K338" s="9"/>
      <c r="L338" s="9"/>
      <c r="O338" s="9"/>
      <c r="P338" s="9"/>
      <c r="Q338" s="9"/>
      <c r="R338" s="9"/>
      <c r="S338" s="6"/>
    </row>
    <row r="339" spans="5:19" ht="15.75" customHeight="1" x14ac:dyDescent="0.25">
      <c r="E339" s="9"/>
      <c r="I339" s="10"/>
      <c r="K339" s="9"/>
      <c r="L339" s="9"/>
      <c r="O339" s="9"/>
      <c r="P339" s="9"/>
      <c r="Q339" s="9"/>
      <c r="R339" s="9"/>
      <c r="S339" s="6"/>
    </row>
    <row r="340" spans="5:19" ht="15.75" customHeight="1" x14ac:dyDescent="0.25">
      <c r="E340" s="9"/>
      <c r="I340" s="10"/>
      <c r="K340" s="9"/>
      <c r="L340" s="9"/>
      <c r="O340" s="9"/>
      <c r="P340" s="9"/>
      <c r="Q340" s="9"/>
      <c r="R340" s="9"/>
      <c r="S340" s="6"/>
    </row>
    <row r="341" spans="5:19" ht="15.75" customHeight="1" x14ac:dyDescent="0.25">
      <c r="E341" s="9"/>
      <c r="I341" s="10"/>
      <c r="K341" s="9"/>
      <c r="L341" s="9"/>
      <c r="O341" s="9"/>
      <c r="P341" s="9"/>
      <c r="Q341" s="9"/>
      <c r="R341" s="9"/>
      <c r="S341" s="6"/>
    </row>
    <row r="342" spans="5:19" ht="15.75" customHeight="1" x14ac:dyDescent="0.25">
      <c r="E342" s="9"/>
      <c r="I342" s="10"/>
      <c r="K342" s="9"/>
      <c r="L342" s="9"/>
      <c r="O342" s="9"/>
      <c r="P342" s="9"/>
      <c r="Q342" s="9"/>
      <c r="R342" s="9"/>
      <c r="S342" s="6"/>
    </row>
    <row r="343" spans="5:19" ht="15.75" customHeight="1" x14ac:dyDescent="0.25">
      <c r="E343" s="9"/>
      <c r="I343" s="10"/>
      <c r="K343" s="9"/>
      <c r="L343" s="9"/>
      <c r="O343" s="9"/>
      <c r="P343" s="9"/>
      <c r="Q343" s="9"/>
      <c r="R343" s="9"/>
      <c r="S343" s="6"/>
    </row>
    <row r="344" spans="5:19" ht="15.75" customHeight="1" x14ac:dyDescent="0.25">
      <c r="E344" s="9"/>
      <c r="I344" s="10"/>
      <c r="K344" s="9"/>
      <c r="L344" s="9"/>
      <c r="O344" s="9"/>
      <c r="P344" s="9"/>
      <c r="Q344" s="9"/>
      <c r="R344" s="9"/>
      <c r="S344" s="6"/>
    </row>
    <row r="345" spans="5:19" ht="15.75" customHeight="1" x14ac:dyDescent="0.25">
      <c r="E345" s="9"/>
      <c r="I345" s="10"/>
      <c r="K345" s="9"/>
      <c r="L345" s="9"/>
      <c r="O345" s="9"/>
      <c r="P345" s="9"/>
      <c r="Q345" s="9"/>
      <c r="R345" s="9"/>
      <c r="S345" s="6"/>
    </row>
    <row r="346" spans="5:19" ht="15.75" customHeight="1" x14ac:dyDescent="0.25">
      <c r="E346" s="9"/>
      <c r="I346" s="10"/>
      <c r="K346" s="9"/>
      <c r="L346" s="9"/>
      <c r="O346" s="9"/>
      <c r="P346" s="9"/>
      <c r="Q346" s="9"/>
      <c r="R346" s="9"/>
      <c r="S346" s="6"/>
    </row>
    <row r="347" spans="5:19" ht="15.75" customHeight="1" x14ac:dyDescent="0.25">
      <c r="E347" s="9"/>
      <c r="I347" s="10"/>
      <c r="K347" s="9"/>
      <c r="L347" s="9"/>
      <c r="O347" s="9"/>
      <c r="P347" s="9"/>
      <c r="Q347" s="9"/>
      <c r="R347" s="9"/>
      <c r="S347" s="6"/>
    </row>
    <row r="348" spans="5:19" ht="15.75" customHeight="1" x14ac:dyDescent="0.25">
      <c r="E348" s="9"/>
      <c r="I348" s="10"/>
      <c r="K348" s="9"/>
      <c r="L348" s="9"/>
      <c r="O348" s="9"/>
      <c r="P348" s="9"/>
      <c r="Q348" s="9"/>
      <c r="R348" s="9"/>
      <c r="S348" s="6"/>
    </row>
    <row r="349" spans="5:19" ht="15.75" customHeight="1" x14ac:dyDescent="0.25">
      <c r="E349" s="9"/>
      <c r="I349" s="10"/>
      <c r="K349" s="9"/>
      <c r="L349" s="9"/>
      <c r="O349" s="9"/>
      <c r="P349" s="9"/>
      <c r="Q349" s="9"/>
      <c r="R349" s="9"/>
      <c r="S349" s="6"/>
    </row>
    <row r="350" spans="5:19" ht="15.75" customHeight="1" x14ac:dyDescent="0.25">
      <c r="E350" s="9"/>
      <c r="I350" s="10"/>
      <c r="K350" s="9"/>
      <c r="L350" s="9"/>
      <c r="O350" s="9"/>
      <c r="P350" s="9"/>
      <c r="Q350" s="9"/>
      <c r="R350" s="9"/>
      <c r="S350" s="6"/>
    </row>
    <row r="351" spans="5:19" ht="15.75" customHeight="1" x14ac:dyDescent="0.25">
      <c r="E351" s="9"/>
      <c r="I351" s="10"/>
      <c r="K351" s="9"/>
      <c r="L351" s="9"/>
      <c r="O351" s="9"/>
      <c r="P351" s="9"/>
      <c r="Q351" s="9"/>
      <c r="R351" s="9"/>
      <c r="S351" s="6"/>
    </row>
    <row r="352" spans="5:19" ht="15.75" customHeight="1" x14ac:dyDescent="0.25">
      <c r="E352" s="9"/>
      <c r="I352" s="10"/>
      <c r="K352" s="9"/>
      <c r="L352" s="9"/>
      <c r="O352" s="9"/>
      <c r="P352" s="9"/>
      <c r="Q352" s="9"/>
      <c r="R352" s="9"/>
      <c r="S352" s="6"/>
    </row>
    <row r="353" spans="5:19" ht="15.75" customHeight="1" x14ac:dyDescent="0.25">
      <c r="E353" s="9"/>
      <c r="I353" s="10"/>
      <c r="K353" s="9"/>
      <c r="L353" s="9"/>
      <c r="O353" s="9"/>
      <c r="P353" s="9"/>
      <c r="Q353" s="9"/>
      <c r="R353" s="9"/>
      <c r="S353" s="6"/>
    </row>
    <row r="354" spans="5:19" ht="15.75" customHeight="1" x14ac:dyDescent="0.25">
      <c r="E354" s="9"/>
      <c r="I354" s="10"/>
      <c r="K354" s="9"/>
      <c r="L354" s="9"/>
      <c r="O354" s="9"/>
      <c r="P354" s="9"/>
      <c r="Q354" s="9"/>
      <c r="R354" s="9"/>
      <c r="S354" s="6"/>
    </row>
    <row r="355" spans="5:19" ht="15.75" customHeight="1" x14ac:dyDescent="0.25">
      <c r="E355" s="9"/>
      <c r="I355" s="10"/>
      <c r="K355" s="9"/>
      <c r="L355" s="9"/>
      <c r="O355" s="9"/>
      <c r="P355" s="9"/>
      <c r="Q355" s="9"/>
      <c r="R355" s="9"/>
      <c r="S355" s="6"/>
    </row>
    <row r="356" spans="5:19" ht="15.75" customHeight="1" x14ac:dyDescent="0.25">
      <c r="E356" s="9"/>
      <c r="I356" s="10"/>
      <c r="K356" s="9"/>
      <c r="L356" s="9"/>
      <c r="O356" s="9"/>
      <c r="P356" s="9"/>
      <c r="Q356" s="9"/>
      <c r="R356" s="9"/>
      <c r="S356" s="6"/>
    </row>
    <row r="357" spans="5:19" ht="15.75" customHeight="1" x14ac:dyDescent="0.25">
      <c r="E357" s="9"/>
      <c r="I357" s="10"/>
      <c r="K357" s="9"/>
      <c r="L357" s="9"/>
      <c r="O357" s="9"/>
      <c r="P357" s="9"/>
      <c r="Q357" s="9"/>
      <c r="R357" s="9"/>
      <c r="S357" s="6"/>
    </row>
    <row r="358" spans="5:19" ht="15.75" customHeight="1" x14ac:dyDescent="0.25">
      <c r="E358" s="9"/>
      <c r="I358" s="10"/>
      <c r="K358" s="9"/>
      <c r="L358" s="9"/>
      <c r="O358" s="9"/>
      <c r="P358" s="9"/>
      <c r="Q358" s="9"/>
      <c r="R358" s="9"/>
      <c r="S358" s="6"/>
    </row>
    <row r="359" spans="5:19" ht="15.75" customHeight="1" x14ac:dyDescent="0.25">
      <c r="E359" s="9"/>
      <c r="I359" s="10"/>
      <c r="K359" s="9"/>
      <c r="L359" s="9"/>
      <c r="O359" s="9"/>
      <c r="P359" s="9"/>
      <c r="Q359" s="9"/>
      <c r="R359" s="9"/>
      <c r="S359" s="6"/>
    </row>
    <row r="360" spans="5:19" ht="15.75" customHeight="1" x14ac:dyDescent="0.25">
      <c r="E360" s="9"/>
      <c r="I360" s="10"/>
      <c r="K360" s="9"/>
      <c r="L360" s="9"/>
      <c r="O360" s="9"/>
      <c r="P360" s="9"/>
      <c r="Q360" s="9"/>
      <c r="R360" s="9"/>
      <c r="S360" s="6"/>
    </row>
    <row r="361" spans="5:19" ht="15.75" customHeight="1" x14ac:dyDescent="0.25">
      <c r="E361" s="9"/>
      <c r="I361" s="10"/>
      <c r="K361" s="9"/>
      <c r="L361" s="9"/>
      <c r="O361" s="9"/>
      <c r="P361" s="9"/>
      <c r="Q361" s="9"/>
      <c r="R361" s="9"/>
      <c r="S361" s="6"/>
    </row>
    <row r="362" spans="5:19" ht="15.75" customHeight="1" x14ac:dyDescent="0.25">
      <c r="E362" s="9"/>
      <c r="I362" s="10"/>
      <c r="K362" s="9"/>
      <c r="L362" s="9"/>
      <c r="O362" s="9"/>
      <c r="P362" s="9"/>
      <c r="Q362" s="9"/>
      <c r="R362" s="9"/>
      <c r="S362" s="6"/>
    </row>
    <row r="363" spans="5:19" ht="15.75" customHeight="1" x14ac:dyDescent="0.25">
      <c r="E363" s="9"/>
      <c r="I363" s="10"/>
      <c r="K363" s="9"/>
      <c r="L363" s="9"/>
      <c r="O363" s="9"/>
      <c r="P363" s="9"/>
      <c r="Q363" s="9"/>
      <c r="R363" s="9"/>
      <c r="S363" s="6"/>
    </row>
    <row r="364" spans="5:19" ht="15.75" customHeight="1" x14ac:dyDescent="0.25">
      <c r="E364" s="9"/>
      <c r="I364" s="10"/>
      <c r="K364" s="9"/>
      <c r="L364" s="9"/>
      <c r="O364" s="9"/>
      <c r="P364" s="9"/>
      <c r="Q364" s="9"/>
      <c r="R364" s="9"/>
      <c r="S364" s="6"/>
    </row>
    <row r="365" spans="5:19" ht="15.75" customHeight="1" x14ac:dyDescent="0.25">
      <c r="E365" s="9"/>
      <c r="I365" s="10"/>
      <c r="K365" s="9"/>
      <c r="L365" s="9"/>
      <c r="O365" s="9"/>
      <c r="P365" s="9"/>
      <c r="Q365" s="9"/>
      <c r="R365" s="9"/>
      <c r="S365" s="6"/>
    </row>
    <row r="366" spans="5:19" ht="15.75" customHeight="1" x14ac:dyDescent="0.25">
      <c r="E366" s="9"/>
      <c r="I366" s="10"/>
      <c r="K366" s="9"/>
      <c r="L366" s="9"/>
      <c r="O366" s="9"/>
      <c r="P366" s="9"/>
      <c r="Q366" s="9"/>
      <c r="R366" s="9"/>
      <c r="S366" s="6"/>
    </row>
    <row r="367" spans="5:19" ht="15.75" customHeight="1" x14ac:dyDescent="0.25">
      <c r="E367" s="9"/>
      <c r="I367" s="10"/>
      <c r="K367" s="9"/>
      <c r="L367" s="9"/>
      <c r="O367" s="9"/>
      <c r="P367" s="9"/>
      <c r="Q367" s="9"/>
      <c r="R367" s="9"/>
      <c r="S367" s="6"/>
    </row>
    <row r="368" spans="5:19" ht="15.75" customHeight="1" x14ac:dyDescent="0.25">
      <c r="E368" s="9"/>
      <c r="I368" s="10"/>
      <c r="K368" s="9"/>
      <c r="L368" s="9"/>
      <c r="O368" s="9"/>
      <c r="P368" s="9"/>
      <c r="Q368" s="9"/>
      <c r="R368" s="9"/>
      <c r="S368" s="6"/>
    </row>
    <row r="369" spans="5:19" ht="15.75" customHeight="1" x14ac:dyDescent="0.25">
      <c r="E369" s="9"/>
      <c r="I369" s="10"/>
      <c r="K369" s="9"/>
      <c r="L369" s="9"/>
      <c r="O369" s="9"/>
      <c r="P369" s="9"/>
      <c r="Q369" s="9"/>
      <c r="R369" s="9"/>
      <c r="S369" s="6"/>
    </row>
    <row r="370" spans="5:19" ht="15.75" customHeight="1" x14ac:dyDescent="0.25">
      <c r="E370" s="9"/>
      <c r="I370" s="10"/>
      <c r="K370" s="9"/>
      <c r="L370" s="9"/>
      <c r="O370" s="9"/>
      <c r="P370" s="9"/>
      <c r="Q370" s="9"/>
      <c r="R370" s="9"/>
      <c r="S370" s="6"/>
    </row>
    <row r="371" spans="5:19" ht="15.75" customHeight="1" x14ac:dyDescent="0.25">
      <c r="E371" s="9"/>
      <c r="I371" s="10"/>
      <c r="K371" s="9"/>
      <c r="L371" s="9"/>
      <c r="O371" s="9"/>
      <c r="P371" s="9"/>
      <c r="Q371" s="9"/>
      <c r="R371" s="9"/>
      <c r="S371" s="6"/>
    </row>
    <row r="372" spans="5:19" ht="15.75" customHeight="1" x14ac:dyDescent="0.25">
      <c r="E372" s="9"/>
      <c r="I372" s="10"/>
      <c r="K372" s="9"/>
      <c r="L372" s="9"/>
      <c r="O372" s="9"/>
      <c r="P372" s="9"/>
      <c r="Q372" s="9"/>
      <c r="R372" s="9"/>
      <c r="S372" s="6"/>
    </row>
    <row r="373" spans="5:19" ht="15.75" customHeight="1" x14ac:dyDescent="0.25">
      <c r="E373" s="9"/>
      <c r="I373" s="10"/>
      <c r="K373" s="9"/>
      <c r="L373" s="9"/>
      <c r="O373" s="9"/>
      <c r="P373" s="9"/>
      <c r="Q373" s="9"/>
      <c r="R373" s="9"/>
      <c r="S373" s="6"/>
    </row>
    <row r="374" spans="5:19" ht="15.75" customHeight="1" x14ac:dyDescent="0.25">
      <c r="E374" s="9"/>
      <c r="I374" s="10"/>
      <c r="K374" s="9"/>
      <c r="L374" s="9"/>
      <c r="O374" s="9"/>
      <c r="P374" s="9"/>
      <c r="Q374" s="9"/>
      <c r="R374" s="9"/>
      <c r="S374" s="6"/>
    </row>
    <row r="375" spans="5:19" ht="15.75" customHeight="1" x14ac:dyDescent="0.25">
      <c r="E375" s="9"/>
      <c r="I375" s="10"/>
      <c r="K375" s="9"/>
      <c r="L375" s="9"/>
      <c r="O375" s="9"/>
      <c r="P375" s="9"/>
      <c r="Q375" s="9"/>
      <c r="R375" s="9"/>
      <c r="S375" s="6"/>
    </row>
    <row r="376" spans="5:19" ht="15.75" customHeight="1" x14ac:dyDescent="0.25">
      <c r="E376" s="9"/>
      <c r="I376" s="10"/>
      <c r="K376" s="9"/>
      <c r="L376" s="9"/>
      <c r="O376" s="9"/>
      <c r="P376" s="9"/>
      <c r="Q376" s="9"/>
      <c r="R376" s="9"/>
      <c r="S376" s="6"/>
    </row>
    <row r="377" spans="5:19" ht="15.75" customHeight="1" x14ac:dyDescent="0.25">
      <c r="E377" s="9"/>
      <c r="I377" s="10"/>
      <c r="K377" s="9"/>
      <c r="L377" s="9"/>
      <c r="O377" s="9"/>
      <c r="P377" s="9"/>
      <c r="Q377" s="9"/>
      <c r="R377" s="9"/>
      <c r="S377" s="6"/>
    </row>
    <row r="378" spans="5:19" ht="15.75" customHeight="1" x14ac:dyDescent="0.25">
      <c r="E378" s="9"/>
      <c r="I378" s="10"/>
      <c r="K378" s="9"/>
      <c r="L378" s="9"/>
      <c r="O378" s="9"/>
      <c r="P378" s="9"/>
      <c r="Q378" s="9"/>
      <c r="R378" s="9"/>
      <c r="S378" s="6"/>
    </row>
    <row r="379" spans="5:19" ht="15.75" customHeight="1" x14ac:dyDescent="0.25">
      <c r="E379" s="9"/>
      <c r="I379" s="10"/>
      <c r="K379" s="9"/>
      <c r="L379" s="9"/>
      <c r="O379" s="9"/>
      <c r="P379" s="9"/>
      <c r="Q379" s="9"/>
      <c r="R379" s="9"/>
      <c r="S379" s="6"/>
    </row>
    <row r="380" spans="5:19" ht="15.75" customHeight="1" x14ac:dyDescent="0.25">
      <c r="E380" s="9"/>
      <c r="I380" s="10"/>
      <c r="K380" s="9"/>
      <c r="L380" s="9"/>
      <c r="O380" s="9"/>
      <c r="P380" s="9"/>
      <c r="Q380" s="9"/>
      <c r="R380" s="9"/>
      <c r="S380" s="6"/>
    </row>
    <row r="381" spans="5:19" ht="15.75" customHeight="1" x14ac:dyDescent="0.25">
      <c r="E381" s="9"/>
      <c r="I381" s="10"/>
      <c r="K381" s="9"/>
      <c r="L381" s="9"/>
      <c r="O381" s="9"/>
      <c r="P381" s="9"/>
      <c r="Q381" s="9"/>
      <c r="R381" s="9"/>
      <c r="S381" s="6"/>
    </row>
    <row r="382" spans="5:19" ht="15.75" customHeight="1" x14ac:dyDescent="0.25">
      <c r="E382" s="9"/>
      <c r="I382" s="10"/>
      <c r="K382" s="9"/>
      <c r="L382" s="9"/>
      <c r="O382" s="9"/>
      <c r="P382" s="9"/>
      <c r="Q382" s="9"/>
      <c r="R382" s="9"/>
      <c r="S382" s="6"/>
    </row>
    <row r="383" spans="5:19" ht="15.75" customHeight="1" x14ac:dyDescent="0.25">
      <c r="E383" s="9"/>
      <c r="I383" s="10"/>
      <c r="K383" s="9"/>
      <c r="L383" s="9"/>
      <c r="O383" s="9"/>
      <c r="P383" s="9"/>
      <c r="Q383" s="9"/>
      <c r="R383" s="9"/>
      <c r="S383" s="6"/>
    </row>
    <row r="384" spans="5:19" ht="15.75" customHeight="1" x14ac:dyDescent="0.25">
      <c r="E384" s="9"/>
      <c r="I384" s="10"/>
      <c r="K384" s="9"/>
      <c r="L384" s="9"/>
      <c r="O384" s="9"/>
      <c r="P384" s="9"/>
      <c r="Q384" s="9"/>
      <c r="R384" s="9"/>
      <c r="S384" s="6"/>
    </row>
    <row r="385" spans="5:19" ht="15.75" customHeight="1" x14ac:dyDescent="0.25">
      <c r="E385" s="9"/>
      <c r="I385" s="10"/>
      <c r="K385" s="9"/>
      <c r="L385" s="9"/>
      <c r="O385" s="9"/>
      <c r="P385" s="9"/>
      <c r="Q385" s="9"/>
      <c r="R385" s="9"/>
      <c r="S385" s="6"/>
    </row>
    <row r="386" spans="5:19" ht="15.75" customHeight="1" x14ac:dyDescent="0.25">
      <c r="E386" s="9"/>
      <c r="I386" s="10"/>
      <c r="K386" s="9"/>
      <c r="L386" s="9"/>
      <c r="O386" s="9"/>
      <c r="P386" s="9"/>
      <c r="Q386" s="9"/>
      <c r="R386" s="9"/>
      <c r="S386" s="6"/>
    </row>
    <row r="387" spans="5:19" ht="15.75" customHeight="1" x14ac:dyDescent="0.25">
      <c r="E387" s="9"/>
      <c r="I387" s="10"/>
      <c r="K387" s="9"/>
      <c r="L387" s="9"/>
      <c r="O387" s="9"/>
      <c r="P387" s="9"/>
      <c r="Q387" s="9"/>
      <c r="R387" s="9"/>
      <c r="S387" s="6"/>
    </row>
    <row r="388" spans="5:19" ht="15.75" customHeight="1" x14ac:dyDescent="0.25">
      <c r="E388" s="9"/>
      <c r="I388" s="10"/>
      <c r="K388" s="9"/>
      <c r="L388" s="9"/>
      <c r="O388" s="9"/>
      <c r="P388" s="9"/>
      <c r="Q388" s="9"/>
      <c r="R388" s="9"/>
      <c r="S388" s="6"/>
    </row>
    <row r="389" spans="5:19" ht="15.75" customHeight="1" x14ac:dyDescent="0.25">
      <c r="E389" s="9"/>
      <c r="I389" s="10"/>
      <c r="K389" s="9"/>
      <c r="L389" s="9"/>
      <c r="O389" s="9"/>
      <c r="P389" s="9"/>
      <c r="Q389" s="9"/>
      <c r="R389" s="9"/>
      <c r="S389" s="6"/>
    </row>
    <row r="390" spans="5:19" ht="15.75" customHeight="1" x14ac:dyDescent="0.25">
      <c r="E390" s="9"/>
      <c r="I390" s="10"/>
      <c r="K390" s="9"/>
      <c r="L390" s="9"/>
      <c r="O390" s="9"/>
      <c r="P390" s="9"/>
      <c r="Q390" s="9"/>
      <c r="R390" s="9"/>
      <c r="S390" s="6"/>
    </row>
    <row r="391" spans="5:19" ht="15.75" customHeight="1" x14ac:dyDescent="0.25">
      <c r="E391" s="9"/>
      <c r="I391" s="10"/>
      <c r="K391" s="9"/>
      <c r="L391" s="9"/>
      <c r="O391" s="9"/>
      <c r="P391" s="9"/>
      <c r="Q391" s="9"/>
      <c r="R391" s="9"/>
      <c r="S391" s="6"/>
    </row>
    <row r="392" spans="5:19" ht="15.75" customHeight="1" x14ac:dyDescent="0.25">
      <c r="E392" s="9"/>
      <c r="I392" s="10"/>
      <c r="K392" s="9"/>
      <c r="L392" s="9"/>
      <c r="O392" s="9"/>
      <c r="P392" s="9"/>
      <c r="Q392" s="9"/>
      <c r="R392" s="9"/>
      <c r="S392" s="6"/>
    </row>
    <row r="393" spans="5:19" ht="15.75" customHeight="1" x14ac:dyDescent="0.25">
      <c r="E393" s="9"/>
      <c r="I393" s="10"/>
      <c r="K393" s="9"/>
      <c r="L393" s="9"/>
      <c r="O393" s="9"/>
      <c r="P393" s="9"/>
      <c r="Q393" s="9"/>
      <c r="R393" s="9"/>
      <c r="S393" s="6"/>
    </row>
    <row r="394" spans="5:19" ht="15.75" customHeight="1" x14ac:dyDescent="0.25">
      <c r="E394" s="9"/>
      <c r="I394" s="10"/>
      <c r="K394" s="9"/>
      <c r="L394" s="9"/>
      <c r="O394" s="9"/>
      <c r="P394" s="9"/>
      <c r="Q394" s="9"/>
      <c r="R394" s="9"/>
      <c r="S394" s="6"/>
    </row>
    <row r="395" spans="5:19" ht="15.75" customHeight="1" x14ac:dyDescent="0.25">
      <c r="E395" s="9"/>
      <c r="I395" s="10"/>
      <c r="K395" s="9"/>
      <c r="L395" s="9"/>
      <c r="O395" s="9"/>
      <c r="P395" s="9"/>
      <c r="Q395" s="9"/>
      <c r="R395" s="9"/>
      <c r="S395" s="6"/>
    </row>
    <row r="396" spans="5:19" ht="15.75" customHeight="1" x14ac:dyDescent="0.25">
      <c r="E396" s="9"/>
      <c r="I396" s="10"/>
      <c r="K396" s="9"/>
      <c r="L396" s="9"/>
      <c r="O396" s="9"/>
      <c r="P396" s="9"/>
      <c r="Q396" s="9"/>
      <c r="R396" s="9"/>
      <c r="S396" s="6"/>
    </row>
    <row r="397" spans="5:19" ht="15.75" customHeight="1" x14ac:dyDescent="0.25">
      <c r="E397" s="9"/>
      <c r="I397" s="10"/>
      <c r="K397" s="9"/>
      <c r="L397" s="9"/>
      <c r="O397" s="9"/>
      <c r="P397" s="9"/>
      <c r="Q397" s="9"/>
      <c r="R397" s="9"/>
      <c r="S397" s="6"/>
    </row>
    <row r="398" spans="5:19" ht="15.75" customHeight="1" x14ac:dyDescent="0.25">
      <c r="E398" s="9"/>
      <c r="I398" s="10"/>
      <c r="K398" s="9"/>
      <c r="L398" s="9"/>
      <c r="O398" s="9"/>
      <c r="P398" s="9"/>
      <c r="Q398" s="9"/>
      <c r="R398" s="9"/>
      <c r="S398" s="6"/>
    </row>
    <row r="399" spans="5:19" ht="15.75" customHeight="1" x14ac:dyDescent="0.25">
      <c r="E399" s="9"/>
      <c r="I399" s="10"/>
      <c r="K399" s="9"/>
      <c r="L399" s="9"/>
      <c r="O399" s="9"/>
      <c r="P399" s="9"/>
      <c r="Q399" s="9"/>
      <c r="R399" s="9"/>
      <c r="S399" s="6"/>
    </row>
    <row r="400" spans="5:19" ht="15.75" customHeight="1" x14ac:dyDescent="0.25">
      <c r="E400" s="9"/>
      <c r="I400" s="10"/>
      <c r="K400" s="9"/>
      <c r="L400" s="9"/>
      <c r="O400" s="9"/>
      <c r="P400" s="9"/>
      <c r="Q400" s="9"/>
      <c r="R400" s="9"/>
      <c r="S400" s="6"/>
    </row>
    <row r="401" spans="5:19" ht="15.75" customHeight="1" x14ac:dyDescent="0.25">
      <c r="E401" s="9"/>
      <c r="I401" s="10"/>
      <c r="K401" s="9"/>
      <c r="L401" s="9"/>
      <c r="O401" s="9"/>
      <c r="P401" s="9"/>
      <c r="Q401" s="9"/>
      <c r="R401" s="9"/>
      <c r="S401" s="6"/>
    </row>
    <row r="402" spans="5:19" ht="15.75" customHeight="1" x14ac:dyDescent="0.25">
      <c r="E402" s="9"/>
      <c r="I402" s="10"/>
      <c r="K402" s="9"/>
      <c r="L402" s="9"/>
      <c r="O402" s="9"/>
      <c r="P402" s="9"/>
      <c r="Q402" s="9"/>
      <c r="R402" s="9"/>
      <c r="S402" s="6"/>
    </row>
    <row r="403" spans="5:19" ht="15.75" customHeight="1" x14ac:dyDescent="0.25">
      <c r="E403" s="9"/>
      <c r="I403" s="10"/>
      <c r="K403" s="9"/>
      <c r="L403" s="9"/>
      <c r="O403" s="9"/>
      <c r="P403" s="9"/>
      <c r="Q403" s="9"/>
      <c r="R403" s="9"/>
      <c r="S403" s="6"/>
    </row>
    <row r="404" spans="5:19" ht="15.75" customHeight="1" x14ac:dyDescent="0.25">
      <c r="E404" s="9"/>
      <c r="I404" s="10"/>
      <c r="K404" s="9"/>
      <c r="L404" s="9"/>
      <c r="O404" s="9"/>
      <c r="P404" s="9"/>
      <c r="Q404" s="9"/>
      <c r="R404" s="9"/>
      <c r="S404" s="6"/>
    </row>
    <row r="405" spans="5:19" ht="15.75" customHeight="1" x14ac:dyDescent="0.25">
      <c r="E405" s="9"/>
      <c r="I405" s="10"/>
      <c r="K405" s="9"/>
      <c r="L405" s="9"/>
      <c r="O405" s="9"/>
      <c r="P405" s="9"/>
      <c r="Q405" s="9"/>
      <c r="R405" s="9"/>
      <c r="S405" s="6"/>
    </row>
    <row r="406" spans="5:19" ht="15.75" customHeight="1" x14ac:dyDescent="0.25">
      <c r="E406" s="9"/>
      <c r="I406" s="10"/>
      <c r="K406" s="9"/>
      <c r="L406" s="9"/>
      <c r="O406" s="9"/>
      <c r="P406" s="9"/>
      <c r="Q406" s="9"/>
      <c r="R406" s="9"/>
      <c r="S406" s="6"/>
    </row>
    <row r="407" spans="5:19" ht="15.75" customHeight="1" x14ac:dyDescent="0.25">
      <c r="E407" s="9"/>
      <c r="I407" s="10"/>
      <c r="K407" s="9"/>
      <c r="L407" s="9"/>
      <c r="O407" s="9"/>
      <c r="P407" s="9"/>
      <c r="Q407" s="9"/>
      <c r="R407" s="9"/>
      <c r="S407" s="6"/>
    </row>
    <row r="408" spans="5:19" ht="15.75" customHeight="1" x14ac:dyDescent="0.25">
      <c r="E408" s="9"/>
      <c r="I408" s="10"/>
      <c r="K408" s="9"/>
      <c r="L408" s="9"/>
      <c r="O408" s="9"/>
      <c r="P408" s="9"/>
      <c r="Q408" s="9"/>
      <c r="R408" s="9"/>
      <c r="S408" s="6"/>
    </row>
    <row r="409" spans="5:19" ht="15.75" customHeight="1" x14ac:dyDescent="0.25">
      <c r="E409" s="9"/>
      <c r="I409" s="10"/>
      <c r="K409" s="9"/>
      <c r="L409" s="9"/>
      <c r="O409" s="9"/>
      <c r="P409" s="9"/>
      <c r="Q409" s="9"/>
      <c r="R409" s="9"/>
      <c r="S409" s="6"/>
    </row>
    <row r="410" spans="5:19" ht="15.75" customHeight="1" x14ac:dyDescent="0.25">
      <c r="E410" s="9"/>
      <c r="I410" s="10"/>
      <c r="K410" s="9"/>
      <c r="L410" s="9"/>
      <c r="O410" s="9"/>
      <c r="P410" s="9"/>
      <c r="Q410" s="9"/>
      <c r="R410" s="9"/>
      <c r="S410" s="6"/>
    </row>
    <row r="411" spans="5:19" ht="15.75" customHeight="1" x14ac:dyDescent="0.25">
      <c r="E411" s="9"/>
      <c r="I411" s="10"/>
      <c r="K411" s="9"/>
      <c r="L411" s="9"/>
      <c r="O411" s="9"/>
      <c r="P411" s="9"/>
      <c r="Q411" s="9"/>
      <c r="R411" s="9"/>
      <c r="S411" s="6"/>
    </row>
    <row r="412" spans="5:19" ht="15.75" customHeight="1" x14ac:dyDescent="0.25">
      <c r="E412" s="9"/>
      <c r="I412" s="10"/>
      <c r="K412" s="9"/>
      <c r="L412" s="9"/>
      <c r="O412" s="9"/>
      <c r="P412" s="9"/>
      <c r="Q412" s="9"/>
      <c r="R412" s="9"/>
      <c r="S412" s="6"/>
    </row>
    <row r="413" spans="5:19" ht="15.75" customHeight="1" x14ac:dyDescent="0.25">
      <c r="E413" s="9"/>
      <c r="I413" s="10"/>
      <c r="K413" s="9"/>
      <c r="L413" s="9"/>
      <c r="O413" s="9"/>
      <c r="P413" s="9"/>
      <c r="Q413" s="9"/>
      <c r="R413" s="9"/>
      <c r="S413" s="6"/>
    </row>
    <row r="414" spans="5:19" ht="15.75" customHeight="1" x14ac:dyDescent="0.25">
      <c r="E414" s="9"/>
      <c r="I414" s="10"/>
      <c r="K414" s="9"/>
      <c r="L414" s="9"/>
      <c r="O414" s="9"/>
      <c r="P414" s="9"/>
      <c r="Q414" s="9"/>
      <c r="R414" s="9"/>
      <c r="S414" s="6"/>
    </row>
    <row r="415" spans="5:19" ht="15.75" customHeight="1" x14ac:dyDescent="0.25">
      <c r="E415" s="9"/>
      <c r="I415" s="10"/>
      <c r="K415" s="9"/>
      <c r="L415" s="9"/>
      <c r="O415" s="9"/>
      <c r="P415" s="9"/>
      <c r="Q415" s="9"/>
      <c r="R415" s="9"/>
      <c r="S415" s="6"/>
    </row>
    <row r="416" spans="5:19" ht="15.75" customHeight="1" x14ac:dyDescent="0.25">
      <c r="E416" s="9"/>
      <c r="I416" s="10"/>
      <c r="K416" s="9"/>
      <c r="L416" s="9"/>
      <c r="O416" s="9"/>
      <c r="P416" s="9"/>
      <c r="Q416" s="9"/>
      <c r="R416" s="9"/>
      <c r="S416" s="6"/>
    </row>
    <row r="417" spans="5:19" ht="15.75" customHeight="1" x14ac:dyDescent="0.25">
      <c r="E417" s="9"/>
      <c r="I417" s="10"/>
      <c r="K417" s="9"/>
      <c r="L417" s="9"/>
      <c r="O417" s="9"/>
      <c r="P417" s="9"/>
      <c r="Q417" s="9"/>
      <c r="R417" s="9"/>
      <c r="S417" s="6"/>
    </row>
    <row r="418" spans="5:19" ht="15.75" customHeight="1" x14ac:dyDescent="0.25">
      <c r="E418" s="9"/>
      <c r="I418" s="10"/>
      <c r="K418" s="9"/>
      <c r="L418" s="9"/>
      <c r="O418" s="9"/>
      <c r="P418" s="9"/>
      <c r="Q418" s="9"/>
      <c r="R418" s="9"/>
      <c r="S418" s="6"/>
    </row>
    <row r="419" spans="5:19" ht="15.75" customHeight="1" x14ac:dyDescent="0.25">
      <c r="E419" s="9"/>
      <c r="I419" s="10"/>
      <c r="K419" s="9"/>
      <c r="L419" s="9"/>
      <c r="O419" s="9"/>
      <c r="P419" s="9"/>
      <c r="Q419" s="9"/>
      <c r="R419" s="9"/>
      <c r="S419" s="6"/>
    </row>
    <row r="420" spans="5:19" ht="15.75" customHeight="1" x14ac:dyDescent="0.25">
      <c r="E420" s="9"/>
      <c r="I420" s="10"/>
      <c r="K420" s="9"/>
      <c r="L420" s="9"/>
      <c r="O420" s="9"/>
      <c r="P420" s="9"/>
      <c r="Q420" s="9"/>
      <c r="R420" s="9"/>
      <c r="S420" s="6"/>
    </row>
    <row r="421" spans="5:19" ht="15.75" customHeight="1" x14ac:dyDescent="0.25">
      <c r="E421" s="9"/>
      <c r="I421" s="10"/>
      <c r="K421" s="9"/>
      <c r="L421" s="9"/>
      <c r="O421" s="9"/>
      <c r="P421" s="9"/>
      <c r="Q421" s="9"/>
      <c r="R421" s="9"/>
      <c r="S421" s="6"/>
    </row>
    <row r="422" spans="5:19" ht="15.75" customHeight="1" x14ac:dyDescent="0.25">
      <c r="E422" s="9"/>
      <c r="I422" s="10"/>
      <c r="K422" s="9"/>
      <c r="L422" s="9"/>
      <c r="O422" s="9"/>
      <c r="P422" s="9"/>
      <c r="Q422" s="9"/>
      <c r="R422" s="9"/>
      <c r="S422" s="6"/>
    </row>
    <row r="423" spans="5:19" ht="15.75" customHeight="1" x14ac:dyDescent="0.25">
      <c r="E423" s="9"/>
      <c r="I423" s="10"/>
      <c r="K423" s="9"/>
      <c r="L423" s="9"/>
      <c r="O423" s="9"/>
      <c r="P423" s="9"/>
      <c r="Q423" s="9"/>
      <c r="R423" s="9"/>
      <c r="S423" s="6"/>
    </row>
    <row r="424" spans="5:19" ht="15.75" customHeight="1" x14ac:dyDescent="0.25">
      <c r="E424" s="9"/>
      <c r="I424" s="10"/>
      <c r="K424" s="9"/>
      <c r="L424" s="9"/>
      <c r="O424" s="9"/>
      <c r="P424" s="9"/>
      <c r="Q424" s="9"/>
      <c r="R424" s="9"/>
      <c r="S424" s="6"/>
    </row>
    <row r="425" spans="5:19" ht="15.75" customHeight="1" x14ac:dyDescent="0.25">
      <c r="E425" s="9"/>
      <c r="I425" s="10"/>
      <c r="K425" s="9"/>
      <c r="L425" s="9"/>
      <c r="O425" s="9"/>
      <c r="P425" s="9"/>
      <c r="Q425" s="9"/>
      <c r="R425" s="9"/>
      <c r="S425" s="6"/>
    </row>
    <row r="426" spans="5:19" ht="15.75" customHeight="1" x14ac:dyDescent="0.25">
      <c r="E426" s="9"/>
      <c r="I426" s="10"/>
      <c r="K426" s="9"/>
      <c r="L426" s="9"/>
      <c r="O426" s="9"/>
      <c r="P426" s="9"/>
      <c r="Q426" s="9"/>
      <c r="R426" s="9"/>
      <c r="S426" s="6"/>
    </row>
    <row r="427" spans="5:19" ht="15.75" customHeight="1" x14ac:dyDescent="0.25">
      <c r="E427" s="9"/>
      <c r="I427" s="10"/>
      <c r="K427" s="9"/>
      <c r="L427" s="9"/>
      <c r="O427" s="9"/>
      <c r="P427" s="9"/>
      <c r="Q427" s="9"/>
      <c r="R427" s="9"/>
      <c r="S427" s="6"/>
    </row>
    <row r="428" spans="5:19" ht="15.75" customHeight="1" x14ac:dyDescent="0.25">
      <c r="E428" s="9"/>
      <c r="I428" s="10"/>
      <c r="K428" s="9"/>
      <c r="L428" s="9"/>
      <c r="O428" s="9"/>
      <c r="P428" s="9"/>
      <c r="Q428" s="9"/>
      <c r="R428" s="9"/>
      <c r="S428" s="6"/>
    </row>
    <row r="429" spans="5:19" ht="15.75" customHeight="1" x14ac:dyDescent="0.25">
      <c r="E429" s="9"/>
      <c r="I429" s="10"/>
      <c r="K429" s="9"/>
      <c r="L429" s="9"/>
      <c r="O429" s="9"/>
      <c r="P429" s="9"/>
      <c r="Q429" s="9"/>
      <c r="R429" s="9"/>
      <c r="S429" s="6"/>
    </row>
    <row r="430" spans="5:19" ht="15.75" customHeight="1" x14ac:dyDescent="0.25">
      <c r="E430" s="9"/>
      <c r="I430" s="10"/>
      <c r="K430" s="9"/>
      <c r="L430" s="9"/>
      <c r="O430" s="9"/>
      <c r="P430" s="9"/>
      <c r="Q430" s="9"/>
      <c r="R430" s="9"/>
      <c r="S430" s="6"/>
    </row>
    <row r="431" spans="5:19" ht="15.75" customHeight="1" x14ac:dyDescent="0.25">
      <c r="E431" s="9"/>
      <c r="I431" s="10"/>
      <c r="K431" s="9"/>
      <c r="L431" s="9"/>
      <c r="O431" s="9"/>
      <c r="P431" s="9"/>
      <c r="Q431" s="9"/>
      <c r="R431" s="9"/>
      <c r="S431" s="6"/>
    </row>
    <row r="432" spans="5:19" ht="15.75" customHeight="1" x14ac:dyDescent="0.25">
      <c r="E432" s="9"/>
      <c r="I432" s="10"/>
      <c r="K432" s="9"/>
      <c r="L432" s="9"/>
      <c r="O432" s="9"/>
      <c r="P432" s="9"/>
      <c r="Q432" s="9"/>
      <c r="R432" s="9"/>
      <c r="S432" s="6"/>
    </row>
    <row r="433" spans="5:19" ht="15.75" customHeight="1" x14ac:dyDescent="0.25">
      <c r="E433" s="9"/>
      <c r="I433" s="10"/>
      <c r="K433" s="9"/>
      <c r="L433" s="9"/>
      <c r="O433" s="9"/>
      <c r="P433" s="9"/>
      <c r="Q433" s="9"/>
      <c r="R433" s="9"/>
      <c r="S433" s="6"/>
    </row>
    <row r="434" spans="5:19" ht="15.75" customHeight="1" x14ac:dyDescent="0.25">
      <c r="E434" s="9"/>
      <c r="I434" s="10"/>
      <c r="K434" s="9"/>
      <c r="L434" s="9"/>
      <c r="O434" s="9"/>
      <c r="P434" s="9"/>
      <c r="Q434" s="9"/>
      <c r="R434" s="9"/>
      <c r="S434" s="6"/>
    </row>
    <row r="435" spans="5:19" ht="15.75" customHeight="1" x14ac:dyDescent="0.25">
      <c r="E435" s="9"/>
      <c r="I435" s="10"/>
      <c r="K435" s="9"/>
      <c r="L435" s="9"/>
      <c r="O435" s="9"/>
      <c r="P435" s="9"/>
      <c r="Q435" s="9"/>
      <c r="R435" s="9"/>
      <c r="S435" s="6"/>
    </row>
    <row r="436" spans="5:19" ht="15.75" customHeight="1" x14ac:dyDescent="0.25">
      <c r="E436" s="9"/>
      <c r="I436" s="10"/>
      <c r="K436" s="9"/>
      <c r="L436" s="9"/>
      <c r="O436" s="9"/>
      <c r="P436" s="9"/>
      <c r="Q436" s="9"/>
      <c r="R436" s="9"/>
      <c r="S436" s="6"/>
    </row>
    <row r="437" spans="5:19" ht="15.75" customHeight="1" x14ac:dyDescent="0.25">
      <c r="E437" s="9"/>
      <c r="I437" s="10"/>
      <c r="K437" s="9"/>
      <c r="L437" s="9"/>
      <c r="O437" s="9"/>
      <c r="P437" s="9"/>
      <c r="Q437" s="9"/>
      <c r="R437" s="9"/>
      <c r="S437" s="6"/>
    </row>
    <row r="438" spans="5:19" ht="15.75" customHeight="1" x14ac:dyDescent="0.25">
      <c r="E438" s="9"/>
      <c r="I438" s="10"/>
      <c r="K438" s="9"/>
      <c r="L438" s="9"/>
      <c r="O438" s="9"/>
      <c r="P438" s="9"/>
      <c r="Q438" s="9"/>
      <c r="R438" s="9"/>
      <c r="S438" s="6"/>
    </row>
    <row r="439" spans="5:19" ht="15.75" customHeight="1" x14ac:dyDescent="0.25">
      <c r="E439" s="9"/>
      <c r="I439" s="10"/>
      <c r="K439" s="9"/>
      <c r="L439" s="9"/>
      <c r="O439" s="9"/>
      <c r="P439" s="9"/>
      <c r="Q439" s="9"/>
      <c r="R439" s="9"/>
      <c r="S439" s="6"/>
    </row>
    <row r="440" spans="5:19" ht="15.75" customHeight="1" x14ac:dyDescent="0.25">
      <c r="E440" s="9"/>
      <c r="I440" s="10"/>
      <c r="K440" s="9"/>
      <c r="L440" s="9"/>
      <c r="O440" s="9"/>
      <c r="P440" s="9"/>
      <c r="Q440" s="9"/>
      <c r="R440" s="9"/>
      <c r="S440" s="6"/>
    </row>
    <row r="441" spans="5:19" ht="15.75" customHeight="1" x14ac:dyDescent="0.25">
      <c r="E441" s="9"/>
      <c r="I441" s="10"/>
      <c r="K441" s="9"/>
      <c r="L441" s="9"/>
      <c r="O441" s="9"/>
      <c r="P441" s="9"/>
      <c r="Q441" s="9"/>
      <c r="R441" s="9"/>
      <c r="S441" s="6"/>
    </row>
    <row r="442" spans="5:19" ht="15.75" customHeight="1" x14ac:dyDescent="0.25">
      <c r="E442" s="9"/>
      <c r="I442" s="10"/>
      <c r="K442" s="9"/>
      <c r="L442" s="9"/>
      <c r="O442" s="9"/>
      <c r="P442" s="9"/>
      <c r="Q442" s="9"/>
      <c r="R442" s="9"/>
      <c r="S442" s="6"/>
    </row>
    <row r="443" spans="5:19" ht="15.75" customHeight="1" x14ac:dyDescent="0.25">
      <c r="E443" s="9"/>
      <c r="I443" s="10"/>
      <c r="K443" s="9"/>
      <c r="L443" s="9"/>
      <c r="O443" s="9"/>
      <c r="P443" s="9"/>
      <c r="Q443" s="9"/>
      <c r="R443" s="9"/>
      <c r="S443" s="6"/>
    </row>
    <row r="444" spans="5:19" ht="15.75" customHeight="1" x14ac:dyDescent="0.25">
      <c r="E444" s="9"/>
      <c r="I444" s="10"/>
      <c r="K444" s="9"/>
      <c r="L444" s="9"/>
      <c r="O444" s="9"/>
      <c r="P444" s="9"/>
      <c r="Q444" s="9"/>
      <c r="R444" s="9"/>
      <c r="S444" s="6"/>
    </row>
    <row r="445" spans="5:19" ht="15.75" customHeight="1" x14ac:dyDescent="0.25">
      <c r="E445" s="9"/>
      <c r="I445" s="10"/>
      <c r="K445" s="9"/>
      <c r="L445" s="9"/>
      <c r="O445" s="9"/>
      <c r="P445" s="9"/>
      <c r="Q445" s="9"/>
      <c r="R445" s="9"/>
      <c r="S445" s="6"/>
    </row>
    <row r="446" spans="5:19" ht="15.75" customHeight="1" x14ac:dyDescent="0.25">
      <c r="E446" s="9"/>
      <c r="I446" s="10"/>
      <c r="K446" s="9"/>
      <c r="L446" s="9"/>
      <c r="O446" s="9"/>
      <c r="P446" s="9"/>
      <c r="Q446" s="9"/>
      <c r="R446" s="9"/>
      <c r="S446" s="6"/>
    </row>
    <row r="447" spans="5:19" ht="15.75" customHeight="1" x14ac:dyDescent="0.25">
      <c r="E447" s="9"/>
      <c r="I447" s="10"/>
      <c r="K447" s="9"/>
      <c r="L447" s="9"/>
      <c r="O447" s="9"/>
      <c r="P447" s="9"/>
      <c r="Q447" s="9"/>
      <c r="R447" s="9"/>
      <c r="S447" s="6"/>
    </row>
    <row r="448" spans="5:19" ht="15.75" customHeight="1" x14ac:dyDescent="0.25">
      <c r="E448" s="9"/>
      <c r="I448" s="10"/>
      <c r="K448" s="9"/>
      <c r="L448" s="9"/>
      <c r="O448" s="9"/>
      <c r="P448" s="9"/>
      <c r="Q448" s="9"/>
      <c r="R448" s="9"/>
      <c r="S448" s="6"/>
    </row>
    <row r="449" spans="5:19" ht="15.75" customHeight="1" x14ac:dyDescent="0.25">
      <c r="E449" s="9"/>
      <c r="I449" s="10"/>
      <c r="K449" s="9"/>
      <c r="L449" s="9"/>
      <c r="O449" s="9"/>
      <c r="P449" s="9"/>
      <c r="Q449" s="9"/>
      <c r="R449" s="9"/>
      <c r="S449" s="6"/>
    </row>
    <row r="450" spans="5:19" ht="15.75" customHeight="1" x14ac:dyDescent="0.25">
      <c r="E450" s="9"/>
      <c r="I450" s="10"/>
      <c r="K450" s="9"/>
      <c r="L450" s="9"/>
      <c r="O450" s="9"/>
      <c r="P450" s="9"/>
      <c r="Q450" s="9"/>
      <c r="R450" s="9"/>
      <c r="S450" s="6"/>
    </row>
    <row r="451" spans="5:19" ht="15.75" customHeight="1" x14ac:dyDescent="0.25">
      <c r="E451" s="9"/>
      <c r="I451" s="10"/>
      <c r="K451" s="9"/>
      <c r="L451" s="9"/>
      <c r="O451" s="9"/>
      <c r="P451" s="9"/>
      <c r="Q451" s="9"/>
      <c r="R451" s="9"/>
      <c r="S451" s="6"/>
    </row>
    <row r="452" spans="5:19" ht="15.75" customHeight="1" x14ac:dyDescent="0.25">
      <c r="E452" s="9"/>
      <c r="I452" s="10"/>
      <c r="K452" s="9"/>
      <c r="L452" s="9"/>
      <c r="O452" s="9"/>
      <c r="P452" s="9"/>
      <c r="Q452" s="9"/>
      <c r="R452" s="9"/>
      <c r="S452" s="6"/>
    </row>
    <row r="453" spans="5:19" ht="15.75" customHeight="1" x14ac:dyDescent="0.25">
      <c r="E453" s="9"/>
      <c r="I453" s="10"/>
      <c r="K453" s="9"/>
      <c r="L453" s="9"/>
      <c r="O453" s="9"/>
      <c r="P453" s="9"/>
      <c r="Q453" s="9"/>
      <c r="R453" s="9"/>
      <c r="S453" s="6"/>
    </row>
    <row r="454" spans="5:19" ht="15.75" customHeight="1" x14ac:dyDescent="0.25">
      <c r="E454" s="9"/>
      <c r="I454" s="10"/>
      <c r="K454" s="9"/>
      <c r="L454" s="9"/>
      <c r="O454" s="9"/>
      <c r="P454" s="9"/>
      <c r="Q454" s="9"/>
      <c r="R454" s="9"/>
      <c r="S454" s="6"/>
    </row>
    <row r="455" spans="5:19" ht="15.75" customHeight="1" x14ac:dyDescent="0.25">
      <c r="E455" s="9"/>
      <c r="I455" s="10"/>
      <c r="K455" s="9"/>
      <c r="L455" s="9"/>
      <c r="O455" s="9"/>
      <c r="P455" s="9"/>
      <c r="Q455" s="9"/>
      <c r="R455" s="9"/>
      <c r="S455" s="6"/>
    </row>
    <row r="456" spans="5:19" ht="15.75" customHeight="1" x14ac:dyDescent="0.25">
      <c r="E456" s="9"/>
      <c r="I456" s="10"/>
      <c r="K456" s="9"/>
      <c r="L456" s="9"/>
      <c r="O456" s="9"/>
      <c r="P456" s="9"/>
      <c r="Q456" s="9"/>
      <c r="R456" s="9"/>
      <c r="S456" s="6"/>
    </row>
    <row r="457" spans="5:19" ht="15.75" customHeight="1" x14ac:dyDescent="0.25">
      <c r="E457" s="9"/>
      <c r="I457" s="10"/>
      <c r="K457" s="9"/>
      <c r="L457" s="9"/>
      <c r="O457" s="9"/>
      <c r="P457" s="9"/>
      <c r="Q457" s="9"/>
      <c r="R457" s="9"/>
      <c r="S457" s="6"/>
    </row>
    <row r="458" spans="5:19" ht="15.75" customHeight="1" x14ac:dyDescent="0.25">
      <c r="E458" s="9"/>
      <c r="I458" s="10"/>
      <c r="K458" s="9"/>
      <c r="L458" s="9"/>
      <c r="O458" s="9"/>
      <c r="P458" s="9"/>
      <c r="Q458" s="9"/>
      <c r="R458" s="9"/>
      <c r="S458" s="6"/>
    </row>
    <row r="459" spans="5:19" ht="15.75" customHeight="1" x14ac:dyDescent="0.25">
      <c r="E459" s="9"/>
      <c r="I459" s="10"/>
      <c r="K459" s="9"/>
      <c r="L459" s="9"/>
      <c r="O459" s="9"/>
      <c r="P459" s="9"/>
      <c r="Q459" s="9"/>
      <c r="R459" s="9"/>
      <c r="S459" s="6"/>
    </row>
    <row r="460" spans="5:19" ht="15.75" customHeight="1" x14ac:dyDescent="0.25">
      <c r="E460" s="9"/>
      <c r="I460" s="10"/>
      <c r="K460" s="9"/>
      <c r="L460" s="9"/>
      <c r="O460" s="9"/>
      <c r="P460" s="9"/>
      <c r="Q460" s="9"/>
      <c r="R460" s="9"/>
      <c r="S460" s="6"/>
    </row>
    <row r="461" spans="5:19" ht="15.75" customHeight="1" x14ac:dyDescent="0.25">
      <c r="E461" s="9"/>
      <c r="I461" s="10"/>
      <c r="K461" s="9"/>
      <c r="L461" s="9"/>
      <c r="O461" s="9"/>
      <c r="P461" s="9"/>
      <c r="Q461" s="9"/>
      <c r="R461" s="9"/>
      <c r="S461" s="6"/>
    </row>
    <row r="462" spans="5:19" ht="15.75" customHeight="1" x14ac:dyDescent="0.25">
      <c r="E462" s="9"/>
      <c r="I462" s="10"/>
      <c r="K462" s="9"/>
      <c r="L462" s="9"/>
      <c r="O462" s="9"/>
      <c r="P462" s="9"/>
      <c r="Q462" s="9"/>
      <c r="R462" s="9"/>
      <c r="S462" s="6"/>
    </row>
    <row r="463" spans="5:19" ht="15.75" customHeight="1" x14ac:dyDescent="0.25">
      <c r="E463" s="9"/>
      <c r="I463" s="10"/>
      <c r="K463" s="9"/>
      <c r="L463" s="9"/>
      <c r="O463" s="9"/>
      <c r="P463" s="9"/>
      <c r="Q463" s="9"/>
      <c r="R463" s="9"/>
      <c r="S463" s="6"/>
    </row>
    <row r="464" spans="5:19" ht="15.75" customHeight="1" x14ac:dyDescent="0.25">
      <c r="E464" s="9"/>
      <c r="I464" s="10"/>
      <c r="K464" s="9"/>
      <c r="L464" s="9"/>
      <c r="O464" s="9"/>
      <c r="P464" s="9"/>
      <c r="Q464" s="9"/>
      <c r="R464" s="9"/>
      <c r="S464" s="6"/>
    </row>
    <row r="465" spans="5:19" ht="15.75" customHeight="1" x14ac:dyDescent="0.25">
      <c r="E465" s="9"/>
      <c r="I465" s="10"/>
      <c r="K465" s="9"/>
      <c r="L465" s="9"/>
      <c r="O465" s="9"/>
      <c r="P465" s="9"/>
      <c r="Q465" s="9"/>
      <c r="R465" s="9"/>
      <c r="S465" s="6"/>
    </row>
    <row r="466" spans="5:19" ht="15.75" customHeight="1" x14ac:dyDescent="0.25">
      <c r="E466" s="9"/>
      <c r="I466" s="10"/>
      <c r="K466" s="9"/>
      <c r="L466" s="9"/>
      <c r="O466" s="9"/>
      <c r="P466" s="9"/>
      <c r="Q466" s="9"/>
      <c r="R466" s="9"/>
      <c r="S466" s="6"/>
    </row>
    <row r="467" spans="5:19" ht="15.75" customHeight="1" x14ac:dyDescent="0.25">
      <c r="E467" s="9"/>
      <c r="I467" s="10"/>
      <c r="K467" s="9"/>
      <c r="L467" s="9"/>
      <c r="O467" s="9"/>
      <c r="P467" s="9"/>
      <c r="Q467" s="9"/>
      <c r="R467" s="9"/>
      <c r="S467" s="6"/>
    </row>
    <row r="468" spans="5:19" ht="15.75" customHeight="1" x14ac:dyDescent="0.25">
      <c r="E468" s="9"/>
      <c r="I468" s="10"/>
      <c r="K468" s="9"/>
      <c r="L468" s="9"/>
      <c r="O468" s="9"/>
      <c r="P468" s="9"/>
      <c r="Q468" s="9"/>
      <c r="R468" s="9"/>
      <c r="S468" s="6"/>
    </row>
    <row r="469" spans="5:19" ht="15.75" customHeight="1" x14ac:dyDescent="0.25">
      <c r="E469" s="9"/>
      <c r="I469" s="10"/>
      <c r="K469" s="9"/>
      <c r="L469" s="9"/>
      <c r="O469" s="9"/>
      <c r="P469" s="9"/>
      <c r="Q469" s="9"/>
      <c r="R469" s="9"/>
      <c r="S469" s="6"/>
    </row>
    <row r="470" spans="5:19" ht="15.75" customHeight="1" x14ac:dyDescent="0.25">
      <c r="E470" s="9"/>
      <c r="I470" s="10"/>
      <c r="K470" s="9"/>
      <c r="L470" s="9"/>
      <c r="O470" s="9"/>
      <c r="P470" s="9"/>
      <c r="Q470" s="9"/>
      <c r="R470" s="9"/>
      <c r="S470" s="6"/>
    </row>
    <row r="471" spans="5:19" ht="15.75" customHeight="1" x14ac:dyDescent="0.25">
      <c r="E471" s="9"/>
      <c r="I471" s="10"/>
      <c r="K471" s="9"/>
      <c r="L471" s="9"/>
      <c r="O471" s="9"/>
      <c r="P471" s="9"/>
      <c r="Q471" s="9"/>
      <c r="R471" s="9"/>
      <c r="S471" s="6"/>
    </row>
    <row r="472" spans="5:19" ht="15.75" customHeight="1" x14ac:dyDescent="0.25">
      <c r="E472" s="9"/>
      <c r="I472" s="10"/>
      <c r="K472" s="9"/>
      <c r="L472" s="9"/>
      <c r="O472" s="9"/>
      <c r="P472" s="9"/>
      <c r="Q472" s="9"/>
      <c r="R472" s="9"/>
      <c r="S472" s="6"/>
    </row>
    <row r="473" spans="5:19" ht="15.75" customHeight="1" x14ac:dyDescent="0.25">
      <c r="E473" s="9"/>
      <c r="I473" s="10"/>
      <c r="K473" s="9"/>
      <c r="L473" s="9"/>
      <c r="O473" s="9"/>
      <c r="P473" s="9"/>
      <c r="Q473" s="9"/>
      <c r="R473" s="9"/>
      <c r="S473" s="6"/>
    </row>
    <row r="474" spans="5:19" ht="15.75" customHeight="1" x14ac:dyDescent="0.25">
      <c r="E474" s="9"/>
      <c r="I474" s="10"/>
      <c r="K474" s="9"/>
      <c r="L474" s="9"/>
      <c r="O474" s="9"/>
      <c r="P474" s="9"/>
      <c r="Q474" s="9"/>
      <c r="R474" s="9"/>
      <c r="S474" s="6"/>
    </row>
    <row r="475" spans="5:19" ht="15.75" customHeight="1" x14ac:dyDescent="0.25">
      <c r="E475" s="9"/>
      <c r="I475" s="10"/>
      <c r="K475" s="9"/>
      <c r="L475" s="9"/>
      <c r="O475" s="9"/>
      <c r="P475" s="9"/>
      <c r="Q475" s="9"/>
      <c r="R475" s="9"/>
      <c r="S475" s="6"/>
    </row>
    <row r="476" spans="5:19" ht="15.75" customHeight="1" x14ac:dyDescent="0.25">
      <c r="E476" s="9"/>
      <c r="I476" s="10"/>
      <c r="K476" s="9"/>
      <c r="L476" s="9"/>
      <c r="O476" s="9"/>
      <c r="P476" s="9"/>
      <c r="Q476" s="9"/>
      <c r="R476" s="9"/>
      <c r="S476" s="6"/>
    </row>
    <row r="477" spans="5:19" ht="15.75" customHeight="1" x14ac:dyDescent="0.25">
      <c r="E477" s="9"/>
      <c r="I477" s="10"/>
      <c r="K477" s="9"/>
      <c r="L477" s="9"/>
      <c r="O477" s="9"/>
      <c r="P477" s="9"/>
      <c r="Q477" s="9"/>
      <c r="R477" s="9"/>
      <c r="S477" s="6"/>
    </row>
    <row r="478" spans="5:19" ht="15.75" customHeight="1" x14ac:dyDescent="0.25">
      <c r="E478" s="9"/>
      <c r="I478" s="10"/>
      <c r="K478" s="9"/>
      <c r="L478" s="9"/>
      <c r="O478" s="9"/>
      <c r="P478" s="9"/>
      <c r="Q478" s="9"/>
      <c r="R478" s="9"/>
      <c r="S478" s="6"/>
    </row>
    <row r="479" spans="5:19" ht="15.75" customHeight="1" x14ac:dyDescent="0.25">
      <c r="E479" s="9"/>
      <c r="I479" s="10"/>
      <c r="K479" s="9"/>
      <c r="L479" s="9"/>
      <c r="O479" s="9"/>
      <c r="P479" s="9"/>
      <c r="Q479" s="9"/>
      <c r="R479" s="9"/>
      <c r="S479" s="6"/>
    </row>
    <row r="480" spans="5:19" ht="15.75" customHeight="1" x14ac:dyDescent="0.25">
      <c r="E480" s="9"/>
      <c r="I480" s="10"/>
      <c r="K480" s="9"/>
      <c r="L480" s="9"/>
      <c r="O480" s="9"/>
      <c r="P480" s="9"/>
      <c r="Q480" s="9"/>
      <c r="R480" s="9"/>
      <c r="S480" s="6"/>
    </row>
    <row r="481" spans="5:19" ht="15.75" customHeight="1" x14ac:dyDescent="0.25">
      <c r="E481" s="9"/>
      <c r="I481" s="10"/>
      <c r="K481" s="9"/>
      <c r="L481" s="9"/>
      <c r="O481" s="9"/>
      <c r="P481" s="9"/>
      <c r="Q481" s="9"/>
      <c r="R481" s="9"/>
      <c r="S481" s="6"/>
    </row>
    <row r="482" spans="5:19" ht="15.75" customHeight="1" x14ac:dyDescent="0.25">
      <c r="E482" s="9"/>
      <c r="I482" s="10"/>
      <c r="K482" s="9"/>
      <c r="L482" s="9"/>
      <c r="O482" s="9"/>
      <c r="P482" s="9"/>
      <c r="Q482" s="9"/>
      <c r="R482" s="9"/>
      <c r="S482" s="6"/>
    </row>
    <row r="483" spans="5:19" ht="15.75" customHeight="1" x14ac:dyDescent="0.25">
      <c r="E483" s="9"/>
      <c r="I483" s="10"/>
      <c r="K483" s="9"/>
      <c r="L483" s="9"/>
      <c r="O483" s="9"/>
      <c r="P483" s="9"/>
      <c r="Q483" s="9"/>
      <c r="R483" s="9"/>
      <c r="S483" s="6"/>
    </row>
    <row r="484" spans="5:19" ht="15.75" customHeight="1" x14ac:dyDescent="0.25">
      <c r="E484" s="9"/>
      <c r="I484" s="10"/>
      <c r="K484" s="9"/>
      <c r="L484" s="9"/>
      <c r="O484" s="9"/>
      <c r="P484" s="9"/>
      <c r="Q484" s="9"/>
      <c r="R484" s="9"/>
      <c r="S484" s="6"/>
    </row>
    <row r="485" spans="5:19" ht="15.75" customHeight="1" x14ac:dyDescent="0.25">
      <c r="E485" s="9"/>
      <c r="I485" s="10"/>
      <c r="K485" s="9"/>
      <c r="L485" s="9"/>
      <c r="O485" s="9"/>
      <c r="P485" s="9"/>
      <c r="Q485" s="9"/>
      <c r="R485" s="9"/>
      <c r="S485" s="6"/>
    </row>
    <row r="486" spans="5:19" ht="15.75" customHeight="1" x14ac:dyDescent="0.25">
      <c r="E486" s="9"/>
      <c r="I486" s="10"/>
      <c r="K486" s="9"/>
      <c r="L486" s="9"/>
      <c r="O486" s="9"/>
      <c r="P486" s="9"/>
      <c r="Q486" s="9"/>
      <c r="R486" s="9"/>
      <c r="S486" s="6"/>
    </row>
    <row r="487" spans="5:19" ht="15.75" customHeight="1" x14ac:dyDescent="0.25">
      <c r="E487" s="9"/>
      <c r="I487" s="10"/>
      <c r="K487" s="9"/>
      <c r="L487" s="9"/>
      <c r="O487" s="9"/>
      <c r="P487" s="9"/>
      <c r="Q487" s="9"/>
      <c r="R487" s="9"/>
      <c r="S487" s="6"/>
    </row>
    <row r="488" spans="5:19" ht="15.75" customHeight="1" x14ac:dyDescent="0.25">
      <c r="E488" s="9"/>
      <c r="I488" s="10"/>
      <c r="K488" s="9"/>
      <c r="L488" s="9"/>
      <c r="O488" s="9"/>
      <c r="P488" s="9"/>
      <c r="Q488" s="9"/>
      <c r="R488" s="9"/>
      <c r="S488" s="6"/>
    </row>
    <row r="489" spans="5:19" ht="15.75" customHeight="1" x14ac:dyDescent="0.25">
      <c r="E489" s="9"/>
      <c r="I489" s="10"/>
      <c r="K489" s="9"/>
      <c r="L489" s="9"/>
      <c r="O489" s="9"/>
      <c r="P489" s="9"/>
      <c r="Q489" s="9"/>
      <c r="R489" s="9"/>
      <c r="S489" s="6"/>
    </row>
    <row r="490" spans="5:19" ht="15.75" customHeight="1" x14ac:dyDescent="0.25">
      <c r="E490" s="9"/>
      <c r="I490" s="10"/>
      <c r="K490" s="9"/>
      <c r="L490" s="9"/>
      <c r="O490" s="9"/>
      <c r="P490" s="9"/>
      <c r="Q490" s="9"/>
      <c r="R490" s="9"/>
      <c r="S490" s="6"/>
    </row>
    <row r="491" spans="5:19" ht="15.75" customHeight="1" x14ac:dyDescent="0.25">
      <c r="E491" s="9"/>
      <c r="I491" s="10"/>
      <c r="K491" s="9"/>
      <c r="L491" s="9"/>
      <c r="O491" s="9"/>
      <c r="P491" s="9"/>
      <c r="Q491" s="9"/>
      <c r="R491" s="9"/>
      <c r="S491" s="6"/>
    </row>
    <row r="492" spans="5:19" ht="15.75" customHeight="1" x14ac:dyDescent="0.25">
      <c r="E492" s="9"/>
      <c r="I492" s="10"/>
      <c r="K492" s="9"/>
      <c r="L492" s="9"/>
      <c r="O492" s="9"/>
      <c r="P492" s="9"/>
      <c r="Q492" s="9"/>
      <c r="R492" s="9"/>
      <c r="S492" s="6"/>
    </row>
    <row r="493" spans="5:19" ht="15.75" customHeight="1" x14ac:dyDescent="0.25">
      <c r="E493" s="9"/>
      <c r="I493" s="10"/>
      <c r="K493" s="9"/>
      <c r="L493" s="9"/>
      <c r="O493" s="9"/>
      <c r="P493" s="9"/>
      <c r="Q493" s="9"/>
      <c r="R493" s="9"/>
      <c r="S493" s="6"/>
    </row>
    <row r="494" spans="5:19" ht="15.75" customHeight="1" x14ac:dyDescent="0.25">
      <c r="E494" s="9"/>
      <c r="I494" s="10"/>
      <c r="K494" s="9"/>
      <c r="L494" s="9"/>
      <c r="O494" s="9"/>
      <c r="P494" s="9"/>
      <c r="Q494" s="9"/>
      <c r="R494" s="9"/>
      <c r="S494" s="6"/>
    </row>
    <row r="495" spans="5:19" ht="15.75" customHeight="1" x14ac:dyDescent="0.25">
      <c r="E495" s="9"/>
      <c r="I495" s="10"/>
      <c r="K495" s="9"/>
      <c r="L495" s="9"/>
      <c r="O495" s="9"/>
      <c r="P495" s="9"/>
      <c r="Q495" s="9"/>
      <c r="R495" s="9"/>
      <c r="S495" s="6"/>
    </row>
    <row r="496" spans="5:19" ht="15.75" customHeight="1" x14ac:dyDescent="0.25">
      <c r="E496" s="9"/>
      <c r="I496" s="10"/>
      <c r="K496" s="9"/>
      <c r="L496" s="9"/>
      <c r="O496" s="9"/>
      <c r="P496" s="9"/>
      <c r="Q496" s="9"/>
      <c r="R496" s="9"/>
      <c r="S496" s="6"/>
    </row>
    <row r="497" spans="5:19" ht="15.75" customHeight="1" x14ac:dyDescent="0.25">
      <c r="E497" s="9"/>
      <c r="I497" s="10"/>
      <c r="K497" s="9"/>
      <c r="L497" s="9"/>
      <c r="O497" s="9"/>
      <c r="P497" s="9"/>
      <c r="Q497" s="9"/>
      <c r="R497" s="9"/>
      <c r="S497" s="6"/>
    </row>
    <row r="498" spans="5:19" ht="15.75" customHeight="1" x14ac:dyDescent="0.25">
      <c r="E498" s="9"/>
      <c r="I498" s="10"/>
      <c r="K498" s="9"/>
      <c r="L498" s="9"/>
      <c r="O498" s="9"/>
      <c r="P498" s="9"/>
      <c r="Q498" s="9"/>
      <c r="R498" s="9"/>
      <c r="S498" s="6"/>
    </row>
    <row r="499" spans="5:19" ht="15.75" customHeight="1" x14ac:dyDescent="0.25">
      <c r="E499" s="9"/>
      <c r="I499" s="10"/>
      <c r="K499" s="9"/>
      <c r="L499" s="9"/>
      <c r="O499" s="9"/>
      <c r="P499" s="9"/>
      <c r="Q499" s="9"/>
      <c r="R499" s="9"/>
      <c r="S499" s="6"/>
    </row>
    <row r="500" spans="5:19" ht="15.75" customHeight="1" x14ac:dyDescent="0.25">
      <c r="E500" s="9"/>
      <c r="I500" s="10"/>
      <c r="K500" s="9"/>
      <c r="L500" s="9"/>
      <c r="O500" s="9"/>
      <c r="P500" s="9"/>
      <c r="Q500" s="9"/>
      <c r="R500" s="9"/>
      <c r="S500" s="6"/>
    </row>
    <row r="501" spans="5:19" ht="15.75" customHeight="1" x14ac:dyDescent="0.25">
      <c r="E501" s="9"/>
      <c r="I501" s="10"/>
      <c r="K501" s="9"/>
      <c r="L501" s="9"/>
      <c r="O501" s="9"/>
      <c r="P501" s="9"/>
      <c r="Q501" s="9"/>
      <c r="R501" s="9"/>
      <c r="S501" s="6"/>
    </row>
    <row r="502" spans="5:19" ht="15.75" customHeight="1" x14ac:dyDescent="0.25">
      <c r="E502" s="9"/>
      <c r="I502" s="10"/>
      <c r="K502" s="9"/>
      <c r="L502" s="9"/>
      <c r="O502" s="9"/>
      <c r="P502" s="9"/>
      <c r="Q502" s="9"/>
      <c r="R502" s="9"/>
      <c r="S502" s="6"/>
    </row>
    <row r="503" spans="5:19" ht="15.75" customHeight="1" x14ac:dyDescent="0.25">
      <c r="E503" s="9"/>
      <c r="I503" s="10"/>
      <c r="K503" s="9"/>
      <c r="L503" s="9"/>
      <c r="O503" s="9"/>
      <c r="P503" s="9"/>
      <c r="Q503" s="9"/>
      <c r="R503" s="9"/>
      <c r="S503" s="6"/>
    </row>
    <row r="504" spans="5:19" ht="15.75" customHeight="1" x14ac:dyDescent="0.25">
      <c r="E504" s="9"/>
      <c r="I504" s="10"/>
      <c r="K504" s="9"/>
      <c r="L504" s="9"/>
      <c r="O504" s="9"/>
      <c r="P504" s="9"/>
      <c r="Q504" s="9"/>
      <c r="R504" s="9"/>
      <c r="S504" s="6"/>
    </row>
    <row r="505" spans="5:19" ht="15.75" customHeight="1" x14ac:dyDescent="0.25">
      <c r="E505" s="9"/>
      <c r="I505" s="10"/>
      <c r="K505" s="9"/>
      <c r="L505" s="9"/>
      <c r="O505" s="9"/>
      <c r="P505" s="9"/>
      <c r="Q505" s="9"/>
      <c r="R505" s="9"/>
      <c r="S505" s="6"/>
    </row>
    <row r="506" spans="5:19" ht="15.75" customHeight="1" x14ac:dyDescent="0.25">
      <c r="E506" s="9"/>
      <c r="I506" s="10"/>
      <c r="K506" s="9"/>
      <c r="L506" s="9"/>
      <c r="O506" s="9"/>
      <c r="P506" s="9"/>
      <c r="Q506" s="9"/>
      <c r="R506" s="9"/>
      <c r="S506" s="6"/>
    </row>
    <row r="507" spans="5:19" ht="15.75" customHeight="1" x14ac:dyDescent="0.25">
      <c r="E507" s="9"/>
      <c r="I507" s="10"/>
      <c r="K507" s="9"/>
      <c r="L507" s="9"/>
      <c r="O507" s="9"/>
      <c r="P507" s="9"/>
      <c r="Q507" s="9"/>
      <c r="R507" s="9"/>
      <c r="S507" s="6"/>
    </row>
    <row r="508" spans="5:19" ht="15.75" customHeight="1" x14ac:dyDescent="0.25">
      <c r="E508" s="9"/>
      <c r="I508" s="10"/>
      <c r="K508" s="9"/>
      <c r="L508" s="9"/>
      <c r="O508" s="9"/>
      <c r="P508" s="9"/>
      <c r="Q508" s="9"/>
      <c r="R508" s="9"/>
      <c r="S508" s="6"/>
    </row>
    <row r="509" spans="5:19" ht="15.75" customHeight="1" x14ac:dyDescent="0.25">
      <c r="E509" s="9"/>
      <c r="I509" s="10"/>
      <c r="K509" s="9"/>
      <c r="L509" s="9"/>
      <c r="O509" s="9"/>
      <c r="P509" s="9"/>
      <c r="Q509" s="9"/>
      <c r="R509" s="9"/>
      <c r="S509" s="6"/>
    </row>
    <row r="510" spans="5:19" ht="15.75" customHeight="1" x14ac:dyDescent="0.25">
      <c r="E510" s="9"/>
      <c r="I510" s="10"/>
      <c r="K510" s="9"/>
      <c r="L510" s="9"/>
      <c r="O510" s="9"/>
      <c r="P510" s="9"/>
      <c r="Q510" s="9"/>
      <c r="R510" s="9"/>
      <c r="S510" s="6"/>
    </row>
    <row r="511" spans="5:19" ht="15.75" customHeight="1" x14ac:dyDescent="0.25">
      <c r="E511" s="9"/>
      <c r="I511" s="10"/>
      <c r="K511" s="9"/>
      <c r="L511" s="9"/>
      <c r="O511" s="9"/>
      <c r="P511" s="9"/>
      <c r="Q511" s="9"/>
      <c r="R511" s="9"/>
      <c r="S511" s="6"/>
    </row>
    <row r="512" spans="5:19" ht="15.75" customHeight="1" x14ac:dyDescent="0.25">
      <c r="E512" s="9"/>
      <c r="I512" s="10"/>
      <c r="K512" s="9"/>
      <c r="L512" s="9"/>
      <c r="O512" s="9"/>
      <c r="P512" s="9"/>
      <c r="Q512" s="9"/>
      <c r="R512" s="9"/>
      <c r="S512" s="6"/>
    </row>
    <row r="513" spans="5:19" ht="15.75" customHeight="1" x14ac:dyDescent="0.25">
      <c r="E513" s="9"/>
      <c r="I513" s="10"/>
      <c r="K513" s="9"/>
      <c r="L513" s="9"/>
      <c r="O513" s="9"/>
      <c r="P513" s="9"/>
      <c r="Q513" s="9"/>
      <c r="R513" s="9"/>
      <c r="S513" s="6"/>
    </row>
    <row r="514" spans="5:19" ht="15.75" customHeight="1" x14ac:dyDescent="0.25">
      <c r="E514" s="9"/>
      <c r="I514" s="10"/>
      <c r="K514" s="9"/>
      <c r="L514" s="9"/>
      <c r="O514" s="9"/>
      <c r="P514" s="9"/>
      <c r="Q514" s="9"/>
      <c r="R514" s="9"/>
      <c r="S514" s="6"/>
    </row>
    <row r="515" spans="5:19" ht="15.75" customHeight="1" x14ac:dyDescent="0.25">
      <c r="E515" s="9"/>
      <c r="I515" s="10"/>
      <c r="K515" s="9"/>
      <c r="L515" s="9"/>
      <c r="O515" s="9"/>
      <c r="P515" s="9"/>
      <c r="Q515" s="9"/>
      <c r="R515" s="9"/>
      <c r="S515" s="6"/>
    </row>
    <row r="516" spans="5:19" ht="15.75" customHeight="1" x14ac:dyDescent="0.25">
      <c r="E516" s="9"/>
      <c r="I516" s="10"/>
      <c r="K516" s="9"/>
      <c r="L516" s="9"/>
      <c r="O516" s="9"/>
      <c r="P516" s="9"/>
      <c r="Q516" s="9"/>
      <c r="R516" s="9"/>
      <c r="S516" s="6"/>
    </row>
    <row r="517" spans="5:19" ht="15.75" customHeight="1" x14ac:dyDescent="0.25">
      <c r="E517" s="9"/>
      <c r="I517" s="10"/>
      <c r="K517" s="9"/>
      <c r="L517" s="9"/>
      <c r="O517" s="9"/>
      <c r="P517" s="9"/>
      <c r="Q517" s="9"/>
      <c r="R517" s="9"/>
      <c r="S517" s="6"/>
    </row>
    <row r="518" spans="5:19" ht="15.75" customHeight="1" x14ac:dyDescent="0.25">
      <c r="E518" s="9"/>
      <c r="I518" s="10"/>
      <c r="K518" s="9"/>
      <c r="L518" s="9"/>
      <c r="O518" s="9"/>
      <c r="P518" s="9"/>
      <c r="Q518" s="9"/>
      <c r="R518" s="9"/>
      <c r="S518" s="6"/>
    </row>
    <row r="519" spans="5:19" ht="15.75" customHeight="1" x14ac:dyDescent="0.25">
      <c r="E519" s="9"/>
      <c r="I519" s="10"/>
      <c r="K519" s="9"/>
      <c r="L519" s="9"/>
      <c r="O519" s="9"/>
      <c r="P519" s="9"/>
      <c r="Q519" s="9"/>
      <c r="R519" s="9"/>
      <c r="S519" s="6"/>
    </row>
    <row r="520" spans="5:19" ht="15.75" customHeight="1" x14ac:dyDescent="0.25">
      <c r="E520" s="9"/>
      <c r="I520" s="10"/>
      <c r="K520" s="9"/>
      <c r="L520" s="9"/>
      <c r="O520" s="9"/>
      <c r="P520" s="9"/>
      <c r="Q520" s="9"/>
      <c r="R520" s="9"/>
      <c r="S520" s="6"/>
    </row>
    <row r="521" spans="5:19" ht="15.75" customHeight="1" x14ac:dyDescent="0.25">
      <c r="E521" s="9"/>
      <c r="I521" s="10"/>
      <c r="K521" s="9"/>
      <c r="L521" s="9"/>
      <c r="O521" s="9"/>
      <c r="P521" s="9"/>
      <c r="Q521" s="9"/>
      <c r="R521" s="9"/>
      <c r="S521" s="6"/>
    </row>
    <row r="522" spans="5:19" ht="15.75" customHeight="1" x14ac:dyDescent="0.25">
      <c r="E522" s="9"/>
      <c r="I522" s="10"/>
      <c r="K522" s="9"/>
      <c r="L522" s="9"/>
      <c r="O522" s="9"/>
      <c r="P522" s="9"/>
      <c r="Q522" s="9"/>
      <c r="R522" s="9"/>
      <c r="S522" s="6"/>
    </row>
    <row r="523" spans="5:19" ht="15.75" customHeight="1" x14ac:dyDescent="0.25">
      <c r="E523" s="9"/>
      <c r="I523" s="10"/>
      <c r="K523" s="9"/>
      <c r="L523" s="9"/>
      <c r="O523" s="9"/>
      <c r="P523" s="9"/>
      <c r="Q523" s="9"/>
      <c r="R523" s="9"/>
      <c r="S523" s="6"/>
    </row>
    <row r="524" spans="5:19" ht="15.75" customHeight="1" x14ac:dyDescent="0.25">
      <c r="E524" s="9"/>
      <c r="I524" s="10"/>
      <c r="K524" s="9"/>
      <c r="L524" s="9"/>
      <c r="O524" s="9"/>
      <c r="P524" s="9"/>
      <c r="Q524" s="9"/>
      <c r="R524" s="9"/>
      <c r="S524" s="6"/>
    </row>
    <row r="525" spans="5:19" ht="15.75" customHeight="1" x14ac:dyDescent="0.25">
      <c r="E525" s="9"/>
      <c r="I525" s="10"/>
      <c r="K525" s="9"/>
      <c r="L525" s="9"/>
      <c r="O525" s="9"/>
      <c r="P525" s="9"/>
      <c r="Q525" s="9"/>
      <c r="R525" s="9"/>
      <c r="S525" s="6"/>
    </row>
    <row r="526" spans="5:19" ht="15.75" customHeight="1" x14ac:dyDescent="0.25">
      <c r="E526" s="9"/>
      <c r="I526" s="10"/>
      <c r="K526" s="9"/>
      <c r="L526" s="9"/>
      <c r="O526" s="9"/>
      <c r="P526" s="9"/>
      <c r="Q526" s="9"/>
      <c r="R526" s="9"/>
      <c r="S526" s="6"/>
    </row>
    <row r="527" spans="5:19" ht="15.75" customHeight="1" x14ac:dyDescent="0.25">
      <c r="E527" s="9"/>
      <c r="I527" s="10"/>
      <c r="K527" s="9"/>
      <c r="L527" s="9"/>
      <c r="O527" s="9"/>
      <c r="P527" s="9"/>
      <c r="Q527" s="9"/>
      <c r="R527" s="9"/>
      <c r="S527" s="6"/>
    </row>
    <row r="528" spans="5:19" ht="15.75" customHeight="1" x14ac:dyDescent="0.25">
      <c r="E528" s="9"/>
      <c r="I528" s="10"/>
      <c r="K528" s="9"/>
      <c r="L528" s="9"/>
      <c r="O528" s="9"/>
      <c r="P528" s="9"/>
      <c r="Q528" s="9"/>
      <c r="R528" s="9"/>
      <c r="S528" s="6"/>
    </row>
    <row r="529" spans="5:19" ht="15.75" customHeight="1" x14ac:dyDescent="0.25">
      <c r="E529" s="9"/>
      <c r="I529" s="10"/>
      <c r="K529" s="9"/>
      <c r="L529" s="9"/>
      <c r="O529" s="9"/>
      <c r="P529" s="9"/>
      <c r="Q529" s="9"/>
      <c r="R529" s="9"/>
      <c r="S529" s="6"/>
    </row>
    <row r="530" spans="5:19" ht="15.75" customHeight="1" x14ac:dyDescent="0.25">
      <c r="E530" s="9"/>
      <c r="I530" s="10"/>
      <c r="K530" s="9"/>
      <c r="L530" s="9"/>
      <c r="O530" s="9"/>
      <c r="P530" s="9"/>
      <c r="Q530" s="9"/>
      <c r="R530" s="9"/>
      <c r="S530" s="6"/>
    </row>
    <row r="531" spans="5:19" ht="15.75" customHeight="1" x14ac:dyDescent="0.25">
      <c r="E531" s="9"/>
      <c r="I531" s="10"/>
      <c r="K531" s="9"/>
      <c r="L531" s="9"/>
      <c r="O531" s="9"/>
      <c r="P531" s="9"/>
      <c r="Q531" s="9"/>
      <c r="R531" s="9"/>
      <c r="S531" s="6"/>
    </row>
    <row r="532" spans="5:19" ht="15.75" customHeight="1" x14ac:dyDescent="0.25">
      <c r="E532" s="9"/>
      <c r="I532" s="10"/>
      <c r="K532" s="9"/>
      <c r="L532" s="9"/>
      <c r="O532" s="9"/>
      <c r="P532" s="9"/>
      <c r="Q532" s="9"/>
      <c r="R532" s="9"/>
      <c r="S532" s="6"/>
    </row>
    <row r="533" spans="5:19" ht="15.75" customHeight="1" x14ac:dyDescent="0.25">
      <c r="E533" s="9"/>
      <c r="I533" s="10"/>
      <c r="K533" s="9"/>
      <c r="L533" s="9"/>
      <c r="O533" s="9"/>
      <c r="P533" s="9"/>
      <c r="Q533" s="9"/>
      <c r="R533" s="9"/>
      <c r="S533" s="6"/>
    </row>
    <row r="534" spans="5:19" ht="15.75" customHeight="1" x14ac:dyDescent="0.25">
      <c r="E534" s="9"/>
      <c r="I534" s="10"/>
      <c r="K534" s="9"/>
      <c r="L534" s="9"/>
      <c r="O534" s="9"/>
      <c r="P534" s="9"/>
      <c r="Q534" s="9"/>
      <c r="R534" s="9"/>
      <c r="S534" s="6"/>
    </row>
    <row r="535" spans="5:19" ht="15.75" customHeight="1" x14ac:dyDescent="0.25">
      <c r="E535" s="9"/>
      <c r="I535" s="10"/>
      <c r="K535" s="9"/>
      <c r="L535" s="9"/>
      <c r="O535" s="9"/>
      <c r="P535" s="9"/>
      <c r="Q535" s="9"/>
      <c r="R535" s="9"/>
      <c r="S535" s="6"/>
    </row>
    <row r="536" spans="5:19" ht="15.75" customHeight="1" x14ac:dyDescent="0.25">
      <c r="E536" s="9"/>
      <c r="I536" s="10"/>
      <c r="K536" s="9"/>
      <c r="L536" s="9"/>
      <c r="O536" s="9"/>
      <c r="P536" s="9"/>
      <c r="Q536" s="9"/>
      <c r="R536" s="9"/>
      <c r="S536" s="6"/>
    </row>
    <row r="537" spans="5:19" ht="15.75" customHeight="1" x14ac:dyDescent="0.25">
      <c r="E537" s="9"/>
      <c r="I537" s="10"/>
      <c r="K537" s="9"/>
      <c r="L537" s="9"/>
      <c r="O537" s="9"/>
      <c r="P537" s="9"/>
      <c r="Q537" s="9"/>
      <c r="R537" s="9"/>
      <c r="S537" s="6"/>
    </row>
    <row r="538" spans="5:19" ht="15.75" customHeight="1" x14ac:dyDescent="0.25">
      <c r="E538" s="9"/>
      <c r="I538" s="10"/>
      <c r="K538" s="9"/>
      <c r="L538" s="9"/>
      <c r="O538" s="9"/>
      <c r="P538" s="9"/>
      <c r="Q538" s="9"/>
      <c r="R538" s="9"/>
      <c r="S538" s="6"/>
    </row>
    <row r="539" spans="5:19" ht="15.75" customHeight="1" x14ac:dyDescent="0.25">
      <c r="E539" s="9"/>
      <c r="I539" s="10"/>
      <c r="K539" s="9"/>
      <c r="L539" s="9"/>
      <c r="O539" s="9"/>
      <c r="P539" s="9"/>
      <c r="Q539" s="9"/>
      <c r="R539" s="9"/>
      <c r="S539" s="6"/>
    </row>
    <row r="540" spans="5:19" ht="15.75" customHeight="1" x14ac:dyDescent="0.25">
      <c r="E540" s="9"/>
      <c r="I540" s="10"/>
      <c r="K540" s="9"/>
      <c r="L540" s="9"/>
      <c r="O540" s="9"/>
      <c r="P540" s="9"/>
      <c r="Q540" s="9"/>
      <c r="R540" s="9"/>
      <c r="S540" s="6"/>
    </row>
    <row r="541" spans="5:19" ht="15.75" customHeight="1" x14ac:dyDescent="0.25">
      <c r="E541" s="9"/>
      <c r="I541" s="10"/>
      <c r="K541" s="9"/>
      <c r="L541" s="9"/>
      <c r="O541" s="9"/>
      <c r="P541" s="9"/>
      <c r="Q541" s="9"/>
      <c r="R541" s="9"/>
      <c r="S541" s="6"/>
    </row>
    <row r="542" spans="5:19" ht="15.75" customHeight="1" x14ac:dyDescent="0.25">
      <c r="E542" s="9"/>
      <c r="I542" s="10"/>
      <c r="K542" s="9"/>
      <c r="L542" s="9"/>
      <c r="O542" s="9"/>
      <c r="P542" s="9"/>
      <c r="Q542" s="9"/>
      <c r="R542" s="9"/>
      <c r="S542" s="6"/>
    </row>
    <row r="543" spans="5:19" ht="15.75" customHeight="1" x14ac:dyDescent="0.25">
      <c r="E543" s="9"/>
      <c r="I543" s="10"/>
      <c r="K543" s="9"/>
      <c r="L543" s="9"/>
      <c r="O543" s="9"/>
      <c r="P543" s="9"/>
      <c r="Q543" s="9"/>
      <c r="R543" s="9"/>
      <c r="S543" s="6"/>
    </row>
    <row r="544" spans="5:19" ht="15.75" customHeight="1" x14ac:dyDescent="0.25">
      <c r="E544" s="9"/>
      <c r="I544" s="10"/>
      <c r="K544" s="9"/>
      <c r="L544" s="9"/>
      <c r="O544" s="9"/>
      <c r="P544" s="9"/>
      <c r="Q544" s="9"/>
      <c r="R544" s="9"/>
      <c r="S544" s="6"/>
    </row>
    <row r="545" spans="5:19" ht="15.75" customHeight="1" x14ac:dyDescent="0.25">
      <c r="E545" s="9"/>
      <c r="I545" s="10"/>
      <c r="K545" s="9"/>
      <c r="L545" s="9"/>
      <c r="O545" s="9"/>
      <c r="P545" s="9"/>
      <c r="Q545" s="9"/>
      <c r="R545" s="9"/>
      <c r="S545" s="6"/>
    </row>
    <row r="546" spans="5:19" ht="15.75" customHeight="1" x14ac:dyDescent="0.25">
      <c r="E546" s="9"/>
      <c r="I546" s="10"/>
      <c r="K546" s="9"/>
      <c r="L546" s="9"/>
      <c r="O546" s="9"/>
      <c r="P546" s="9"/>
      <c r="Q546" s="9"/>
      <c r="R546" s="9"/>
      <c r="S546" s="6"/>
    </row>
    <row r="547" spans="5:19" ht="15.75" customHeight="1" x14ac:dyDescent="0.25">
      <c r="E547" s="9"/>
      <c r="I547" s="10"/>
      <c r="K547" s="9"/>
      <c r="L547" s="9"/>
      <c r="O547" s="9"/>
      <c r="P547" s="9"/>
      <c r="Q547" s="9"/>
      <c r="R547" s="9"/>
      <c r="S547" s="6"/>
    </row>
    <row r="548" spans="5:19" ht="15.75" customHeight="1" x14ac:dyDescent="0.25">
      <c r="E548" s="9"/>
      <c r="I548" s="10"/>
      <c r="K548" s="9"/>
      <c r="L548" s="9"/>
      <c r="O548" s="9"/>
      <c r="P548" s="9"/>
      <c r="Q548" s="9"/>
      <c r="R548" s="9"/>
      <c r="S548" s="6"/>
    </row>
    <row r="549" spans="5:19" ht="15.75" customHeight="1" x14ac:dyDescent="0.25">
      <c r="E549" s="9"/>
      <c r="I549" s="10"/>
      <c r="K549" s="9"/>
      <c r="L549" s="9"/>
      <c r="O549" s="9"/>
      <c r="P549" s="9"/>
      <c r="Q549" s="9"/>
      <c r="R549" s="9"/>
      <c r="S549" s="6"/>
    </row>
    <row r="550" spans="5:19" ht="15.75" customHeight="1" x14ac:dyDescent="0.25">
      <c r="E550" s="9"/>
      <c r="I550" s="10"/>
      <c r="K550" s="9"/>
      <c r="L550" s="9"/>
      <c r="O550" s="9"/>
      <c r="P550" s="9"/>
      <c r="Q550" s="9"/>
      <c r="R550" s="9"/>
      <c r="S550" s="6"/>
    </row>
    <row r="551" spans="5:19" ht="15.75" customHeight="1" x14ac:dyDescent="0.25">
      <c r="E551" s="9"/>
      <c r="I551" s="10"/>
      <c r="K551" s="9"/>
      <c r="L551" s="9"/>
      <c r="O551" s="9"/>
      <c r="P551" s="9"/>
      <c r="Q551" s="9"/>
      <c r="R551" s="9"/>
      <c r="S551" s="6"/>
    </row>
    <row r="552" spans="5:19" ht="15.75" customHeight="1" x14ac:dyDescent="0.25">
      <c r="E552" s="9"/>
      <c r="I552" s="10"/>
      <c r="K552" s="9"/>
      <c r="L552" s="9"/>
      <c r="O552" s="9"/>
      <c r="P552" s="9"/>
      <c r="Q552" s="9"/>
      <c r="R552" s="9"/>
      <c r="S552" s="6"/>
    </row>
    <row r="553" spans="5:19" ht="15.75" customHeight="1" x14ac:dyDescent="0.25">
      <c r="E553" s="9"/>
      <c r="I553" s="10"/>
      <c r="K553" s="9"/>
      <c r="L553" s="9"/>
      <c r="O553" s="9"/>
      <c r="P553" s="9"/>
      <c r="Q553" s="9"/>
      <c r="R553" s="9"/>
      <c r="S553" s="6"/>
    </row>
    <row r="554" spans="5:19" ht="15.75" customHeight="1" x14ac:dyDescent="0.25">
      <c r="E554" s="9"/>
      <c r="I554" s="10"/>
      <c r="K554" s="9"/>
      <c r="L554" s="9"/>
      <c r="O554" s="9"/>
      <c r="P554" s="9"/>
      <c r="Q554" s="9"/>
      <c r="R554" s="9"/>
      <c r="S554" s="6"/>
    </row>
    <row r="555" spans="5:19" ht="15.75" customHeight="1" x14ac:dyDescent="0.25">
      <c r="E555" s="9"/>
      <c r="I555" s="10"/>
      <c r="K555" s="9"/>
      <c r="L555" s="9"/>
      <c r="O555" s="9"/>
      <c r="P555" s="9"/>
      <c r="Q555" s="9"/>
      <c r="R555" s="9"/>
      <c r="S555" s="6"/>
    </row>
    <row r="556" spans="5:19" ht="15.75" customHeight="1" x14ac:dyDescent="0.25">
      <c r="E556" s="9"/>
      <c r="I556" s="10"/>
      <c r="K556" s="9"/>
      <c r="L556" s="9"/>
      <c r="O556" s="9"/>
      <c r="P556" s="9"/>
      <c r="Q556" s="9"/>
      <c r="R556" s="9"/>
      <c r="S556" s="6"/>
    </row>
    <row r="557" spans="5:19" ht="15.75" customHeight="1" x14ac:dyDescent="0.25">
      <c r="E557" s="9"/>
      <c r="I557" s="10"/>
      <c r="K557" s="9"/>
      <c r="L557" s="9"/>
      <c r="O557" s="9"/>
      <c r="P557" s="9"/>
      <c r="Q557" s="9"/>
      <c r="R557" s="9"/>
      <c r="S557" s="6"/>
    </row>
    <row r="558" spans="5:19" ht="15.75" customHeight="1" x14ac:dyDescent="0.25">
      <c r="E558" s="9"/>
      <c r="I558" s="10"/>
      <c r="K558" s="9"/>
      <c r="L558" s="9"/>
      <c r="O558" s="9"/>
      <c r="P558" s="9"/>
      <c r="Q558" s="9"/>
      <c r="R558" s="9"/>
      <c r="S558" s="6"/>
    </row>
    <row r="559" spans="5:19" ht="15.75" customHeight="1" x14ac:dyDescent="0.25">
      <c r="E559" s="9"/>
      <c r="I559" s="10"/>
      <c r="K559" s="9"/>
      <c r="L559" s="9"/>
      <c r="O559" s="9"/>
      <c r="P559" s="9"/>
      <c r="Q559" s="9"/>
      <c r="R559" s="9"/>
      <c r="S559" s="6"/>
    </row>
    <row r="560" spans="5:19" ht="15.75" customHeight="1" x14ac:dyDescent="0.25">
      <c r="E560" s="9"/>
      <c r="I560" s="10"/>
      <c r="K560" s="9"/>
      <c r="L560" s="9"/>
      <c r="O560" s="9"/>
      <c r="P560" s="9"/>
      <c r="Q560" s="9"/>
      <c r="R560" s="9"/>
      <c r="S560" s="6"/>
    </row>
    <row r="561" spans="5:19" ht="15.75" customHeight="1" x14ac:dyDescent="0.25">
      <c r="E561" s="9"/>
      <c r="I561" s="10"/>
      <c r="K561" s="9"/>
      <c r="L561" s="9"/>
      <c r="O561" s="9"/>
      <c r="P561" s="9"/>
      <c r="Q561" s="9"/>
      <c r="R561" s="9"/>
      <c r="S561" s="6"/>
    </row>
    <row r="562" spans="5:19" ht="15.75" customHeight="1" x14ac:dyDescent="0.25">
      <c r="E562" s="9"/>
      <c r="I562" s="10"/>
      <c r="K562" s="9"/>
      <c r="L562" s="9"/>
      <c r="O562" s="9"/>
      <c r="P562" s="9"/>
      <c r="Q562" s="9"/>
      <c r="R562" s="9"/>
      <c r="S562" s="6"/>
    </row>
    <row r="563" spans="5:19" ht="15.75" customHeight="1" x14ac:dyDescent="0.25">
      <c r="E563" s="9"/>
      <c r="I563" s="10"/>
      <c r="K563" s="9"/>
      <c r="L563" s="9"/>
      <c r="O563" s="9"/>
      <c r="P563" s="9"/>
      <c r="Q563" s="9"/>
      <c r="R563" s="9"/>
      <c r="S563" s="6"/>
    </row>
    <row r="564" spans="5:19" ht="15.75" customHeight="1" x14ac:dyDescent="0.25">
      <c r="E564" s="9"/>
      <c r="I564" s="10"/>
      <c r="K564" s="9"/>
      <c r="L564" s="9"/>
      <c r="O564" s="9"/>
      <c r="P564" s="9"/>
      <c r="Q564" s="9"/>
      <c r="R564" s="9"/>
      <c r="S564" s="6"/>
    </row>
    <row r="565" spans="5:19" ht="15.75" customHeight="1" x14ac:dyDescent="0.25">
      <c r="E565" s="9"/>
      <c r="I565" s="10"/>
      <c r="K565" s="9"/>
      <c r="L565" s="9"/>
      <c r="O565" s="9"/>
      <c r="P565" s="9"/>
      <c r="Q565" s="9"/>
      <c r="R565" s="9"/>
      <c r="S565" s="6"/>
    </row>
    <row r="566" spans="5:19" ht="15.75" customHeight="1" x14ac:dyDescent="0.25">
      <c r="E566" s="9"/>
      <c r="I566" s="10"/>
      <c r="K566" s="9"/>
      <c r="L566" s="9"/>
      <c r="O566" s="9"/>
      <c r="P566" s="9"/>
      <c r="Q566" s="9"/>
      <c r="R566" s="9"/>
      <c r="S566" s="6"/>
    </row>
    <row r="567" spans="5:19" ht="15.75" customHeight="1" x14ac:dyDescent="0.25">
      <c r="E567" s="9"/>
      <c r="I567" s="10"/>
      <c r="K567" s="9"/>
      <c r="L567" s="9"/>
      <c r="O567" s="9"/>
      <c r="P567" s="9"/>
      <c r="Q567" s="9"/>
      <c r="R567" s="9"/>
      <c r="S567" s="6"/>
    </row>
    <row r="568" spans="5:19" ht="15.75" customHeight="1" x14ac:dyDescent="0.25">
      <c r="E568" s="9"/>
      <c r="I568" s="10"/>
      <c r="K568" s="9"/>
      <c r="L568" s="9"/>
      <c r="O568" s="9"/>
      <c r="P568" s="9"/>
      <c r="Q568" s="9"/>
      <c r="R568" s="9"/>
      <c r="S568" s="6"/>
    </row>
    <row r="569" spans="5:19" ht="15.75" customHeight="1" x14ac:dyDescent="0.25">
      <c r="E569" s="9"/>
      <c r="I569" s="10"/>
      <c r="K569" s="9"/>
      <c r="L569" s="9"/>
      <c r="O569" s="9"/>
      <c r="P569" s="9"/>
      <c r="Q569" s="9"/>
      <c r="R569" s="9"/>
      <c r="S569" s="6"/>
    </row>
    <row r="570" spans="5:19" ht="15.75" customHeight="1" x14ac:dyDescent="0.25">
      <c r="E570" s="9"/>
      <c r="I570" s="10"/>
      <c r="K570" s="9"/>
      <c r="L570" s="9"/>
      <c r="O570" s="9"/>
      <c r="P570" s="9"/>
      <c r="Q570" s="9"/>
      <c r="R570" s="9"/>
      <c r="S570" s="6"/>
    </row>
    <row r="571" spans="5:19" ht="15.75" customHeight="1" x14ac:dyDescent="0.25">
      <c r="E571" s="9"/>
      <c r="I571" s="10"/>
      <c r="K571" s="9"/>
      <c r="L571" s="9"/>
      <c r="O571" s="9"/>
      <c r="P571" s="9"/>
      <c r="Q571" s="9"/>
      <c r="R571" s="9"/>
      <c r="S571" s="6"/>
    </row>
    <row r="572" spans="5:19" ht="15.75" customHeight="1" x14ac:dyDescent="0.25">
      <c r="E572" s="9"/>
      <c r="I572" s="10"/>
      <c r="K572" s="9"/>
      <c r="L572" s="9"/>
      <c r="O572" s="9"/>
      <c r="P572" s="9"/>
      <c r="Q572" s="9"/>
      <c r="R572" s="9"/>
      <c r="S572" s="6"/>
    </row>
    <row r="573" spans="5:19" ht="15.75" customHeight="1" x14ac:dyDescent="0.25">
      <c r="E573" s="9"/>
      <c r="I573" s="10"/>
      <c r="K573" s="9"/>
      <c r="L573" s="9"/>
      <c r="O573" s="9"/>
      <c r="P573" s="9"/>
      <c r="Q573" s="9"/>
      <c r="R573" s="9"/>
      <c r="S573" s="6"/>
    </row>
    <row r="574" spans="5:19" ht="15.75" customHeight="1" x14ac:dyDescent="0.25">
      <c r="E574" s="9"/>
      <c r="I574" s="10"/>
      <c r="K574" s="9"/>
      <c r="L574" s="9"/>
      <c r="O574" s="9"/>
      <c r="P574" s="9"/>
      <c r="Q574" s="9"/>
      <c r="R574" s="9"/>
      <c r="S574" s="6"/>
    </row>
    <row r="575" spans="5:19" ht="15.75" customHeight="1" x14ac:dyDescent="0.25">
      <c r="E575" s="9"/>
      <c r="I575" s="10"/>
      <c r="K575" s="9"/>
      <c r="L575" s="9"/>
      <c r="O575" s="9"/>
      <c r="P575" s="9"/>
      <c r="Q575" s="9"/>
      <c r="R575" s="9"/>
      <c r="S575" s="6"/>
    </row>
    <row r="576" spans="5:19" ht="15.75" customHeight="1" x14ac:dyDescent="0.25">
      <c r="E576" s="9"/>
      <c r="I576" s="10"/>
      <c r="K576" s="9"/>
      <c r="L576" s="9"/>
      <c r="O576" s="9"/>
      <c r="P576" s="9"/>
      <c r="Q576" s="9"/>
      <c r="R576" s="9"/>
      <c r="S576" s="6"/>
    </row>
    <row r="577" spans="5:19" ht="15.75" customHeight="1" x14ac:dyDescent="0.25">
      <c r="E577" s="9"/>
      <c r="I577" s="10"/>
      <c r="K577" s="9"/>
      <c r="L577" s="9"/>
      <c r="O577" s="9"/>
      <c r="P577" s="9"/>
      <c r="Q577" s="9"/>
      <c r="R577" s="9"/>
      <c r="S577" s="6"/>
    </row>
    <row r="578" spans="5:19" ht="15.75" customHeight="1" x14ac:dyDescent="0.25">
      <c r="E578" s="9"/>
      <c r="I578" s="10"/>
      <c r="K578" s="9"/>
      <c r="L578" s="9"/>
      <c r="O578" s="9"/>
      <c r="P578" s="9"/>
      <c r="Q578" s="9"/>
      <c r="R578" s="9"/>
      <c r="S578" s="6"/>
    </row>
    <row r="579" spans="5:19" ht="15.75" customHeight="1" x14ac:dyDescent="0.25">
      <c r="E579" s="9"/>
      <c r="I579" s="10"/>
      <c r="K579" s="9"/>
      <c r="L579" s="9"/>
      <c r="O579" s="9"/>
      <c r="P579" s="9"/>
      <c r="Q579" s="9"/>
      <c r="R579" s="9"/>
      <c r="S579" s="6"/>
    </row>
    <row r="580" spans="5:19" ht="15.75" customHeight="1" x14ac:dyDescent="0.25">
      <c r="E580" s="9"/>
      <c r="I580" s="10"/>
      <c r="K580" s="9"/>
      <c r="L580" s="9"/>
      <c r="O580" s="9"/>
      <c r="P580" s="9"/>
      <c r="Q580" s="9"/>
      <c r="R580" s="9"/>
      <c r="S580" s="6"/>
    </row>
    <row r="581" spans="5:19" ht="15.75" customHeight="1" x14ac:dyDescent="0.25">
      <c r="E581" s="9"/>
      <c r="I581" s="10"/>
      <c r="K581" s="9"/>
      <c r="L581" s="9"/>
      <c r="O581" s="9"/>
      <c r="P581" s="9"/>
      <c r="Q581" s="9"/>
      <c r="R581" s="9"/>
      <c r="S581" s="6"/>
    </row>
    <row r="582" spans="5:19" ht="15.75" customHeight="1" x14ac:dyDescent="0.25">
      <c r="E582" s="9"/>
      <c r="I582" s="10"/>
      <c r="K582" s="9"/>
      <c r="L582" s="9"/>
      <c r="O582" s="9"/>
      <c r="P582" s="9"/>
      <c r="Q582" s="9"/>
      <c r="R582" s="9"/>
      <c r="S582" s="6"/>
    </row>
    <row r="583" spans="5:19" ht="15.75" customHeight="1" x14ac:dyDescent="0.25">
      <c r="E583" s="9"/>
      <c r="I583" s="10"/>
      <c r="K583" s="9"/>
      <c r="L583" s="9"/>
      <c r="O583" s="9"/>
      <c r="P583" s="9"/>
      <c r="Q583" s="9"/>
      <c r="R583" s="9"/>
      <c r="S583" s="6"/>
    </row>
    <row r="584" spans="5:19" ht="15.75" customHeight="1" x14ac:dyDescent="0.25">
      <c r="E584" s="9"/>
      <c r="I584" s="10"/>
      <c r="K584" s="9"/>
      <c r="L584" s="9"/>
      <c r="O584" s="9"/>
      <c r="P584" s="9"/>
      <c r="Q584" s="9"/>
      <c r="R584" s="9"/>
      <c r="S584" s="6"/>
    </row>
    <row r="585" spans="5:19" ht="15.75" customHeight="1" x14ac:dyDescent="0.25">
      <c r="E585" s="9"/>
      <c r="I585" s="10"/>
      <c r="K585" s="9"/>
      <c r="L585" s="9"/>
      <c r="O585" s="9"/>
      <c r="P585" s="9"/>
      <c r="Q585" s="9"/>
      <c r="R585" s="9"/>
      <c r="S585" s="6"/>
    </row>
    <row r="586" spans="5:19" ht="15.75" customHeight="1" x14ac:dyDescent="0.25">
      <c r="E586" s="9"/>
      <c r="I586" s="10"/>
      <c r="K586" s="9"/>
      <c r="L586" s="9"/>
      <c r="O586" s="9"/>
      <c r="P586" s="9"/>
      <c r="Q586" s="9"/>
      <c r="R586" s="9"/>
      <c r="S586" s="6"/>
    </row>
    <row r="587" spans="5:19" ht="15.75" customHeight="1" x14ac:dyDescent="0.25">
      <c r="E587" s="9"/>
      <c r="I587" s="10"/>
      <c r="K587" s="9"/>
      <c r="L587" s="9"/>
      <c r="O587" s="9"/>
      <c r="P587" s="9"/>
      <c r="Q587" s="9"/>
      <c r="R587" s="9"/>
      <c r="S587" s="6"/>
    </row>
    <row r="588" spans="5:19" ht="15.75" customHeight="1" x14ac:dyDescent="0.25">
      <c r="E588" s="9"/>
      <c r="I588" s="10"/>
      <c r="K588" s="9"/>
      <c r="L588" s="9"/>
      <c r="O588" s="9"/>
      <c r="P588" s="9"/>
      <c r="Q588" s="9"/>
      <c r="R588" s="9"/>
      <c r="S588" s="6"/>
    </row>
    <row r="589" spans="5:19" ht="15.75" customHeight="1" x14ac:dyDescent="0.25">
      <c r="E589" s="9"/>
      <c r="I589" s="10"/>
      <c r="K589" s="9"/>
      <c r="L589" s="9"/>
      <c r="O589" s="9"/>
      <c r="P589" s="9"/>
      <c r="Q589" s="9"/>
      <c r="R589" s="9"/>
      <c r="S589" s="6"/>
    </row>
    <row r="590" spans="5:19" ht="15.75" customHeight="1" x14ac:dyDescent="0.25">
      <c r="E590" s="9"/>
      <c r="I590" s="10"/>
      <c r="K590" s="9"/>
      <c r="L590" s="9"/>
      <c r="O590" s="9"/>
      <c r="P590" s="9"/>
      <c r="Q590" s="9"/>
      <c r="R590" s="9"/>
      <c r="S590" s="6"/>
    </row>
    <row r="591" spans="5:19" ht="15.75" customHeight="1" x14ac:dyDescent="0.25">
      <c r="E591" s="9"/>
      <c r="I591" s="10"/>
      <c r="K591" s="9"/>
      <c r="L591" s="9"/>
      <c r="O591" s="9"/>
      <c r="P591" s="9"/>
      <c r="Q591" s="9"/>
      <c r="R591" s="9"/>
      <c r="S591" s="6"/>
    </row>
    <row r="592" spans="5:19" ht="15.75" customHeight="1" x14ac:dyDescent="0.25">
      <c r="E592" s="9"/>
      <c r="I592" s="10"/>
      <c r="K592" s="9"/>
      <c r="L592" s="9"/>
      <c r="O592" s="9"/>
      <c r="P592" s="9"/>
      <c r="Q592" s="9"/>
      <c r="R592" s="9"/>
      <c r="S592" s="6"/>
    </row>
    <row r="593" spans="5:19" ht="15.75" customHeight="1" x14ac:dyDescent="0.25">
      <c r="E593" s="9"/>
      <c r="I593" s="10"/>
      <c r="K593" s="9"/>
      <c r="L593" s="9"/>
      <c r="O593" s="9"/>
      <c r="P593" s="9"/>
      <c r="Q593" s="9"/>
      <c r="R593" s="9"/>
      <c r="S593" s="6"/>
    </row>
    <row r="594" spans="5:19" ht="15.75" customHeight="1" x14ac:dyDescent="0.25">
      <c r="E594" s="9"/>
      <c r="I594" s="10"/>
      <c r="K594" s="9"/>
      <c r="L594" s="9"/>
      <c r="O594" s="9"/>
      <c r="P594" s="9"/>
      <c r="Q594" s="9"/>
      <c r="R594" s="9"/>
      <c r="S594" s="6"/>
    </row>
    <row r="595" spans="5:19" ht="15.75" customHeight="1" x14ac:dyDescent="0.25">
      <c r="E595" s="9"/>
      <c r="I595" s="10"/>
      <c r="K595" s="9"/>
      <c r="L595" s="9"/>
      <c r="O595" s="9"/>
      <c r="P595" s="9"/>
      <c r="Q595" s="9"/>
      <c r="R595" s="9"/>
      <c r="S595" s="6"/>
    </row>
    <row r="596" spans="5:19" ht="15.75" customHeight="1" x14ac:dyDescent="0.25">
      <c r="E596" s="9"/>
      <c r="I596" s="10"/>
      <c r="K596" s="9"/>
      <c r="L596" s="9"/>
      <c r="O596" s="9"/>
      <c r="P596" s="9"/>
      <c r="Q596" s="9"/>
      <c r="R596" s="9"/>
      <c r="S596" s="6"/>
    </row>
    <row r="597" spans="5:19" ht="15.75" customHeight="1" x14ac:dyDescent="0.25">
      <c r="E597" s="9"/>
      <c r="I597" s="10"/>
      <c r="K597" s="9"/>
      <c r="L597" s="9"/>
      <c r="O597" s="9"/>
      <c r="P597" s="9"/>
      <c r="Q597" s="9"/>
      <c r="R597" s="9"/>
      <c r="S597" s="6"/>
    </row>
    <row r="598" spans="5:19" ht="15.75" customHeight="1" x14ac:dyDescent="0.25">
      <c r="E598" s="9"/>
      <c r="I598" s="10"/>
      <c r="K598" s="9"/>
      <c r="L598" s="9"/>
      <c r="O598" s="9"/>
      <c r="P598" s="9"/>
      <c r="Q598" s="9"/>
      <c r="R598" s="9"/>
      <c r="S598" s="6"/>
    </row>
    <row r="599" spans="5:19" ht="15.75" customHeight="1" x14ac:dyDescent="0.25">
      <c r="E599" s="9"/>
      <c r="I599" s="10"/>
      <c r="K599" s="9"/>
      <c r="L599" s="9"/>
      <c r="O599" s="9"/>
      <c r="P599" s="9"/>
      <c r="Q599" s="9"/>
      <c r="R599" s="9"/>
      <c r="S599" s="6"/>
    </row>
    <row r="600" spans="5:19" ht="15.75" customHeight="1" x14ac:dyDescent="0.25">
      <c r="E600" s="9"/>
      <c r="I600" s="10"/>
      <c r="K600" s="9"/>
      <c r="L600" s="9"/>
      <c r="O600" s="9"/>
      <c r="P600" s="9"/>
      <c r="Q600" s="9"/>
      <c r="R600" s="9"/>
      <c r="S600" s="6"/>
    </row>
    <row r="601" spans="5:19" ht="15.75" customHeight="1" x14ac:dyDescent="0.25">
      <c r="E601" s="9"/>
      <c r="I601" s="10"/>
      <c r="K601" s="9"/>
      <c r="L601" s="9"/>
      <c r="O601" s="9"/>
      <c r="P601" s="9"/>
      <c r="Q601" s="9"/>
      <c r="R601" s="9"/>
      <c r="S601" s="6"/>
    </row>
    <row r="602" spans="5:19" ht="15.75" customHeight="1" x14ac:dyDescent="0.25">
      <c r="E602" s="9"/>
      <c r="I602" s="10"/>
      <c r="K602" s="9"/>
      <c r="L602" s="9"/>
      <c r="O602" s="9"/>
      <c r="P602" s="9"/>
      <c r="Q602" s="9"/>
      <c r="R602" s="9"/>
      <c r="S602" s="6"/>
    </row>
    <row r="603" spans="5:19" ht="15.75" customHeight="1" x14ac:dyDescent="0.25">
      <c r="E603" s="9"/>
      <c r="I603" s="10"/>
      <c r="K603" s="9"/>
      <c r="L603" s="9"/>
      <c r="O603" s="9"/>
      <c r="P603" s="9"/>
      <c r="Q603" s="9"/>
      <c r="R603" s="9"/>
      <c r="S603" s="6"/>
    </row>
    <row r="604" spans="5:19" ht="15.75" customHeight="1" x14ac:dyDescent="0.25">
      <c r="E604" s="9"/>
      <c r="I604" s="10"/>
      <c r="K604" s="9"/>
      <c r="L604" s="9"/>
      <c r="O604" s="9"/>
      <c r="P604" s="9"/>
      <c r="Q604" s="9"/>
      <c r="R604" s="9"/>
      <c r="S604" s="6"/>
    </row>
    <row r="605" spans="5:19" ht="15.75" customHeight="1" x14ac:dyDescent="0.25">
      <c r="E605" s="9"/>
      <c r="I605" s="10"/>
      <c r="K605" s="9"/>
      <c r="L605" s="9"/>
      <c r="O605" s="9"/>
      <c r="P605" s="9"/>
      <c r="Q605" s="9"/>
      <c r="R605" s="9"/>
      <c r="S605" s="6"/>
    </row>
    <row r="606" spans="5:19" ht="15.75" customHeight="1" x14ac:dyDescent="0.25">
      <c r="E606" s="9"/>
      <c r="I606" s="10"/>
      <c r="K606" s="9"/>
      <c r="L606" s="9"/>
      <c r="O606" s="9"/>
      <c r="P606" s="9"/>
      <c r="Q606" s="9"/>
      <c r="R606" s="9"/>
      <c r="S606" s="6"/>
    </row>
    <row r="607" spans="5:19" ht="15.75" customHeight="1" x14ac:dyDescent="0.25">
      <c r="E607" s="9"/>
      <c r="I607" s="10"/>
      <c r="K607" s="9"/>
      <c r="L607" s="9"/>
      <c r="O607" s="9"/>
      <c r="P607" s="9"/>
      <c r="Q607" s="9"/>
      <c r="R607" s="9"/>
      <c r="S607" s="6"/>
    </row>
    <row r="608" spans="5:19" ht="15.75" customHeight="1" x14ac:dyDescent="0.25">
      <c r="E608" s="9"/>
      <c r="I608" s="10"/>
      <c r="K608" s="9"/>
      <c r="L608" s="9"/>
      <c r="O608" s="9"/>
      <c r="P608" s="9"/>
      <c r="Q608" s="9"/>
      <c r="R608" s="9"/>
      <c r="S608" s="6"/>
    </row>
    <row r="609" spans="5:19" ht="15.75" customHeight="1" x14ac:dyDescent="0.25">
      <c r="E609" s="9"/>
      <c r="I609" s="10"/>
      <c r="K609" s="9"/>
      <c r="L609" s="9"/>
      <c r="O609" s="9"/>
      <c r="P609" s="9"/>
      <c r="Q609" s="9"/>
      <c r="R609" s="9"/>
      <c r="S609" s="6"/>
    </row>
    <row r="610" spans="5:19" ht="15.75" customHeight="1" x14ac:dyDescent="0.25">
      <c r="E610" s="9"/>
      <c r="I610" s="10"/>
      <c r="K610" s="9"/>
      <c r="L610" s="9"/>
      <c r="O610" s="9"/>
      <c r="P610" s="9"/>
      <c r="Q610" s="9"/>
      <c r="R610" s="9"/>
      <c r="S610" s="6"/>
    </row>
    <row r="611" spans="5:19" ht="15.75" customHeight="1" x14ac:dyDescent="0.25">
      <c r="E611" s="9"/>
      <c r="I611" s="10"/>
      <c r="K611" s="9"/>
      <c r="L611" s="9"/>
      <c r="O611" s="9"/>
      <c r="P611" s="9"/>
      <c r="Q611" s="9"/>
      <c r="R611" s="9"/>
      <c r="S611" s="6"/>
    </row>
    <row r="612" spans="5:19" ht="15.75" customHeight="1" x14ac:dyDescent="0.25">
      <c r="E612" s="9"/>
      <c r="I612" s="10"/>
      <c r="K612" s="9"/>
      <c r="L612" s="9"/>
      <c r="O612" s="9"/>
      <c r="P612" s="9"/>
      <c r="Q612" s="9"/>
      <c r="R612" s="9"/>
      <c r="S612" s="6"/>
    </row>
    <row r="613" spans="5:19" ht="15.75" customHeight="1" x14ac:dyDescent="0.25">
      <c r="E613" s="9"/>
      <c r="I613" s="10"/>
      <c r="K613" s="9"/>
      <c r="L613" s="9"/>
      <c r="O613" s="9"/>
      <c r="P613" s="9"/>
      <c r="Q613" s="9"/>
      <c r="R613" s="9"/>
      <c r="S613" s="6"/>
    </row>
    <row r="614" spans="5:19" ht="15.75" customHeight="1" x14ac:dyDescent="0.25">
      <c r="E614" s="9"/>
      <c r="I614" s="10"/>
      <c r="K614" s="9"/>
      <c r="L614" s="9"/>
      <c r="O614" s="9"/>
      <c r="P614" s="9"/>
      <c r="Q614" s="9"/>
      <c r="R614" s="9"/>
      <c r="S614" s="6"/>
    </row>
    <row r="615" spans="5:19" ht="15.75" customHeight="1" x14ac:dyDescent="0.25">
      <c r="E615" s="9"/>
      <c r="I615" s="10"/>
      <c r="K615" s="9"/>
      <c r="L615" s="9"/>
      <c r="O615" s="9"/>
      <c r="P615" s="9"/>
      <c r="Q615" s="9"/>
      <c r="R615" s="9"/>
      <c r="S615" s="6"/>
    </row>
    <row r="616" spans="5:19" ht="15.75" customHeight="1" x14ac:dyDescent="0.25">
      <c r="E616" s="9"/>
      <c r="I616" s="10"/>
      <c r="K616" s="9"/>
      <c r="L616" s="9"/>
      <c r="O616" s="9"/>
      <c r="P616" s="9"/>
      <c r="Q616" s="9"/>
      <c r="R616" s="9"/>
      <c r="S616" s="6"/>
    </row>
    <row r="617" spans="5:19" ht="15.75" customHeight="1" x14ac:dyDescent="0.25">
      <c r="E617" s="9"/>
      <c r="I617" s="10"/>
      <c r="K617" s="9"/>
      <c r="L617" s="9"/>
      <c r="O617" s="9"/>
      <c r="P617" s="9"/>
      <c r="Q617" s="9"/>
      <c r="R617" s="9"/>
      <c r="S617" s="6"/>
    </row>
    <row r="618" spans="5:19" ht="15.75" customHeight="1" x14ac:dyDescent="0.25">
      <c r="E618" s="9"/>
      <c r="I618" s="10"/>
      <c r="K618" s="9"/>
      <c r="L618" s="9"/>
      <c r="O618" s="9"/>
      <c r="P618" s="9"/>
      <c r="Q618" s="9"/>
      <c r="R618" s="9"/>
      <c r="S618" s="6"/>
    </row>
    <row r="619" spans="5:19" ht="15.75" customHeight="1" x14ac:dyDescent="0.25">
      <c r="E619" s="9"/>
      <c r="I619" s="10"/>
      <c r="K619" s="9"/>
      <c r="L619" s="9"/>
      <c r="O619" s="9"/>
      <c r="P619" s="9"/>
      <c r="Q619" s="9"/>
      <c r="R619" s="9"/>
      <c r="S619" s="6"/>
    </row>
    <row r="620" spans="5:19" ht="15.75" customHeight="1" x14ac:dyDescent="0.25">
      <c r="E620" s="9"/>
      <c r="I620" s="10"/>
      <c r="K620" s="9"/>
      <c r="L620" s="9"/>
      <c r="O620" s="9"/>
      <c r="P620" s="9"/>
      <c r="Q620" s="9"/>
      <c r="R620" s="9"/>
      <c r="S620" s="6"/>
    </row>
    <row r="621" spans="5:19" ht="15.75" customHeight="1" x14ac:dyDescent="0.25">
      <c r="E621" s="9"/>
      <c r="I621" s="10"/>
      <c r="K621" s="9"/>
      <c r="L621" s="9"/>
      <c r="O621" s="9"/>
      <c r="P621" s="9"/>
      <c r="Q621" s="9"/>
      <c r="R621" s="9"/>
      <c r="S621" s="6"/>
    </row>
    <row r="622" spans="5:19" ht="15.75" customHeight="1" x14ac:dyDescent="0.25">
      <c r="E622" s="9"/>
      <c r="I622" s="10"/>
      <c r="K622" s="9"/>
      <c r="L622" s="9"/>
      <c r="O622" s="9"/>
      <c r="P622" s="9"/>
      <c r="Q622" s="9"/>
      <c r="R622" s="9"/>
      <c r="S622" s="6"/>
    </row>
    <row r="623" spans="5:19" ht="15.75" customHeight="1" x14ac:dyDescent="0.25">
      <c r="E623" s="9"/>
      <c r="I623" s="10"/>
      <c r="K623" s="9"/>
      <c r="L623" s="9"/>
      <c r="O623" s="9"/>
      <c r="P623" s="9"/>
      <c r="Q623" s="9"/>
      <c r="R623" s="9"/>
      <c r="S623" s="6"/>
    </row>
    <row r="624" spans="5:19" ht="15.75" customHeight="1" x14ac:dyDescent="0.25">
      <c r="E624" s="9"/>
      <c r="I624" s="10"/>
      <c r="K624" s="9"/>
      <c r="L624" s="9"/>
      <c r="O624" s="9"/>
      <c r="P624" s="9"/>
      <c r="Q624" s="9"/>
      <c r="R624" s="9"/>
      <c r="S624" s="6"/>
    </row>
    <row r="625" spans="5:19" ht="15.75" customHeight="1" x14ac:dyDescent="0.25">
      <c r="E625" s="9"/>
      <c r="I625" s="10"/>
      <c r="K625" s="9"/>
      <c r="L625" s="9"/>
      <c r="O625" s="9"/>
      <c r="P625" s="9"/>
      <c r="Q625" s="9"/>
      <c r="R625" s="9"/>
      <c r="S625" s="6"/>
    </row>
    <row r="626" spans="5:19" ht="15.75" customHeight="1" x14ac:dyDescent="0.25">
      <c r="E626" s="9"/>
      <c r="I626" s="10"/>
      <c r="K626" s="9"/>
      <c r="L626" s="9"/>
      <c r="O626" s="9"/>
      <c r="P626" s="9"/>
      <c r="Q626" s="9"/>
      <c r="R626" s="9"/>
      <c r="S626" s="6"/>
    </row>
    <row r="627" spans="5:19" ht="15.75" customHeight="1" x14ac:dyDescent="0.25">
      <c r="E627" s="9"/>
      <c r="I627" s="10"/>
      <c r="K627" s="9"/>
      <c r="L627" s="9"/>
      <c r="O627" s="9"/>
      <c r="P627" s="9"/>
      <c r="Q627" s="9"/>
      <c r="R627" s="9"/>
      <c r="S627" s="6"/>
    </row>
    <row r="628" spans="5:19" ht="15.75" customHeight="1" x14ac:dyDescent="0.25">
      <c r="E628" s="9"/>
      <c r="I628" s="10"/>
      <c r="K628" s="9"/>
      <c r="L628" s="9"/>
      <c r="O628" s="9"/>
      <c r="P628" s="9"/>
      <c r="Q628" s="9"/>
      <c r="R628" s="9"/>
      <c r="S628" s="6"/>
    </row>
    <row r="629" spans="5:19" ht="15.75" customHeight="1" x14ac:dyDescent="0.25">
      <c r="E629" s="9"/>
      <c r="I629" s="10"/>
      <c r="K629" s="9"/>
      <c r="L629" s="9"/>
      <c r="O629" s="9"/>
      <c r="P629" s="9"/>
      <c r="Q629" s="9"/>
      <c r="R629" s="9"/>
      <c r="S629" s="6"/>
    </row>
    <row r="630" spans="5:19" ht="15.75" customHeight="1" x14ac:dyDescent="0.25">
      <c r="E630" s="9"/>
      <c r="I630" s="10"/>
      <c r="K630" s="9"/>
      <c r="L630" s="9"/>
      <c r="O630" s="9"/>
      <c r="P630" s="9"/>
      <c r="Q630" s="9"/>
      <c r="R630" s="9"/>
      <c r="S630" s="6"/>
    </row>
    <row r="631" spans="5:19" ht="15.75" customHeight="1" x14ac:dyDescent="0.25">
      <c r="E631" s="9"/>
      <c r="I631" s="10"/>
      <c r="K631" s="9"/>
      <c r="L631" s="9"/>
      <c r="O631" s="9"/>
      <c r="P631" s="9"/>
      <c r="Q631" s="9"/>
      <c r="R631" s="9"/>
      <c r="S631" s="6"/>
    </row>
    <row r="632" spans="5:19" ht="15.75" customHeight="1" x14ac:dyDescent="0.25">
      <c r="E632" s="9"/>
      <c r="I632" s="10"/>
      <c r="K632" s="9"/>
      <c r="L632" s="9"/>
      <c r="O632" s="9"/>
      <c r="P632" s="9"/>
      <c r="Q632" s="9"/>
      <c r="R632" s="9"/>
      <c r="S632" s="6"/>
    </row>
    <row r="633" spans="5:19" ht="15.75" customHeight="1" x14ac:dyDescent="0.25">
      <c r="E633" s="9"/>
      <c r="I633" s="10"/>
      <c r="K633" s="9"/>
      <c r="L633" s="9"/>
      <c r="O633" s="9"/>
      <c r="P633" s="9"/>
      <c r="Q633" s="9"/>
      <c r="R633" s="9"/>
      <c r="S633" s="6"/>
    </row>
    <row r="634" spans="5:19" ht="15.75" customHeight="1" x14ac:dyDescent="0.25">
      <c r="E634" s="9"/>
      <c r="I634" s="10"/>
      <c r="K634" s="9"/>
      <c r="L634" s="9"/>
      <c r="O634" s="9"/>
      <c r="P634" s="9"/>
      <c r="Q634" s="9"/>
      <c r="R634" s="9"/>
      <c r="S634" s="6"/>
    </row>
    <row r="635" spans="5:19" ht="15.75" customHeight="1" x14ac:dyDescent="0.25">
      <c r="E635" s="9"/>
      <c r="I635" s="10"/>
      <c r="K635" s="9"/>
      <c r="L635" s="9"/>
      <c r="O635" s="9"/>
      <c r="P635" s="9"/>
      <c r="Q635" s="9"/>
      <c r="R635" s="9"/>
      <c r="S635" s="6"/>
    </row>
    <row r="636" spans="5:19" ht="15.75" customHeight="1" x14ac:dyDescent="0.25">
      <c r="E636" s="9"/>
      <c r="I636" s="10"/>
      <c r="K636" s="9"/>
      <c r="L636" s="9"/>
      <c r="O636" s="9"/>
      <c r="P636" s="9"/>
      <c r="Q636" s="9"/>
      <c r="R636" s="9"/>
      <c r="S636" s="6"/>
    </row>
    <row r="637" spans="5:19" ht="15.75" customHeight="1" x14ac:dyDescent="0.25">
      <c r="E637" s="9"/>
      <c r="I637" s="10"/>
      <c r="K637" s="9"/>
      <c r="L637" s="9"/>
      <c r="O637" s="9"/>
      <c r="P637" s="9"/>
      <c r="Q637" s="9"/>
      <c r="R637" s="9"/>
      <c r="S637" s="6"/>
    </row>
    <row r="638" spans="5:19" ht="15.75" customHeight="1" x14ac:dyDescent="0.25">
      <c r="E638" s="9"/>
      <c r="I638" s="10"/>
      <c r="K638" s="9"/>
      <c r="L638" s="9"/>
      <c r="O638" s="9"/>
      <c r="P638" s="9"/>
      <c r="Q638" s="9"/>
      <c r="R638" s="9"/>
      <c r="S638" s="6"/>
    </row>
    <row r="639" spans="5:19" ht="15.75" customHeight="1" x14ac:dyDescent="0.25">
      <c r="E639" s="9"/>
      <c r="I639" s="10"/>
      <c r="K639" s="9"/>
      <c r="L639" s="9"/>
      <c r="O639" s="9"/>
      <c r="P639" s="9"/>
      <c r="Q639" s="9"/>
      <c r="R639" s="9"/>
      <c r="S639" s="6"/>
    </row>
    <row r="640" spans="5:19" ht="15.75" customHeight="1" x14ac:dyDescent="0.25">
      <c r="E640" s="9"/>
      <c r="I640" s="10"/>
      <c r="K640" s="9"/>
      <c r="L640" s="9"/>
      <c r="O640" s="9"/>
      <c r="P640" s="9"/>
      <c r="Q640" s="9"/>
      <c r="R640" s="9"/>
      <c r="S640" s="6"/>
    </row>
    <row r="641" spans="5:19" ht="15.75" customHeight="1" x14ac:dyDescent="0.25">
      <c r="E641" s="9"/>
      <c r="I641" s="10"/>
      <c r="K641" s="9"/>
      <c r="L641" s="9"/>
      <c r="O641" s="9"/>
      <c r="P641" s="9"/>
      <c r="Q641" s="9"/>
      <c r="R641" s="9"/>
      <c r="S641" s="6"/>
    </row>
    <row r="642" spans="5:19" ht="15.75" customHeight="1" x14ac:dyDescent="0.25">
      <c r="E642" s="9"/>
      <c r="I642" s="10"/>
      <c r="K642" s="9"/>
      <c r="L642" s="9"/>
      <c r="O642" s="9"/>
      <c r="P642" s="9"/>
      <c r="Q642" s="9"/>
      <c r="R642" s="9"/>
      <c r="S642" s="6"/>
    </row>
    <row r="643" spans="5:19" ht="15.75" customHeight="1" x14ac:dyDescent="0.25">
      <c r="E643" s="9"/>
      <c r="I643" s="10"/>
      <c r="K643" s="9"/>
      <c r="L643" s="9"/>
      <c r="O643" s="9"/>
      <c r="P643" s="9"/>
      <c r="Q643" s="9"/>
      <c r="R643" s="9"/>
      <c r="S643" s="6"/>
    </row>
    <row r="644" spans="5:19" ht="15.75" customHeight="1" x14ac:dyDescent="0.25">
      <c r="E644" s="9"/>
      <c r="I644" s="10"/>
      <c r="K644" s="9"/>
      <c r="L644" s="9"/>
      <c r="O644" s="9"/>
      <c r="P644" s="9"/>
      <c r="Q644" s="9"/>
      <c r="R644" s="9"/>
      <c r="S644" s="6"/>
    </row>
    <row r="645" spans="5:19" ht="15.75" customHeight="1" x14ac:dyDescent="0.25">
      <c r="E645" s="9"/>
      <c r="I645" s="10"/>
      <c r="K645" s="9"/>
      <c r="L645" s="9"/>
      <c r="O645" s="9"/>
      <c r="P645" s="9"/>
      <c r="Q645" s="9"/>
      <c r="R645" s="9"/>
      <c r="S645" s="6"/>
    </row>
    <row r="646" spans="5:19" ht="15.75" customHeight="1" x14ac:dyDescent="0.25">
      <c r="E646" s="9"/>
      <c r="I646" s="10"/>
      <c r="K646" s="9"/>
      <c r="L646" s="9"/>
      <c r="O646" s="9"/>
      <c r="P646" s="9"/>
      <c r="Q646" s="9"/>
      <c r="R646" s="9"/>
      <c r="S646" s="6"/>
    </row>
    <row r="647" spans="5:19" ht="15.75" customHeight="1" x14ac:dyDescent="0.25">
      <c r="E647" s="9"/>
      <c r="I647" s="10"/>
      <c r="K647" s="9"/>
      <c r="L647" s="9"/>
      <c r="O647" s="9"/>
      <c r="P647" s="9"/>
      <c r="Q647" s="9"/>
      <c r="R647" s="9"/>
      <c r="S647" s="6"/>
    </row>
    <row r="648" spans="5:19" ht="15.75" customHeight="1" x14ac:dyDescent="0.25">
      <c r="E648" s="9"/>
      <c r="I648" s="10"/>
      <c r="K648" s="9"/>
      <c r="L648" s="9"/>
      <c r="O648" s="9"/>
      <c r="P648" s="9"/>
      <c r="Q648" s="9"/>
      <c r="R648" s="9"/>
      <c r="S648" s="6"/>
    </row>
    <row r="649" spans="5:19" ht="15.75" customHeight="1" x14ac:dyDescent="0.25">
      <c r="E649" s="9"/>
      <c r="I649" s="10"/>
      <c r="K649" s="9"/>
      <c r="L649" s="9"/>
      <c r="O649" s="9"/>
      <c r="P649" s="9"/>
      <c r="Q649" s="9"/>
      <c r="R649" s="9"/>
      <c r="S649" s="6"/>
    </row>
    <row r="650" spans="5:19" ht="15.75" customHeight="1" x14ac:dyDescent="0.25">
      <c r="E650" s="9"/>
      <c r="I650" s="10"/>
      <c r="K650" s="9"/>
      <c r="L650" s="9"/>
      <c r="O650" s="9"/>
      <c r="P650" s="9"/>
      <c r="Q650" s="9"/>
      <c r="R650" s="9"/>
      <c r="S650" s="6"/>
    </row>
    <row r="651" spans="5:19" ht="15.75" customHeight="1" x14ac:dyDescent="0.25">
      <c r="E651" s="9"/>
      <c r="I651" s="10"/>
      <c r="K651" s="9"/>
      <c r="L651" s="9"/>
      <c r="O651" s="9"/>
      <c r="P651" s="9"/>
      <c r="Q651" s="9"/>
      <c r="R651" s="9"/>
      <c r="S651" s="6"/>
    </row>
    <row r="652" spans="5:19" ht="15.75" customHeight="1" x14ac:dyDescent="0.25">
      <c r="E652" s="9"/>
      <c r="I652" s="10"/>
      <c r="K652" s="9"/>
      <c r="L652" s="9"/>
      <c r="O652" s="9"/>
      <c r="P652" s="9"/>
      <c r="Q652" s="9"/>
      <c r="R652" s="9"/>
      <c r="S652" s="6"/>
    </row>
    <row r="653" spans="5:19" ht="15.75" customHeight="1" x14ac:dyDescent="0.25">
      <c r="E653" s="9"/>
      <c r="I653" s="10"/>
      <c r="K653" s="9"/>
      <c r="L653" s="9"/>
      <c r="O653" s="9"/>
      <c r="P653" s="9"/>
      <c r="Q653" s="9"/>
      <c r="R653" s="9"/>
      <c r="S653" s="6"/>
    </row>
    <row r="654" spans="5:19" ht="15.75" customHeight="1" x14ac:dyDescent="0.25">
      <c r="E654" s="9"/>
      <c r="I654" s="10"/>
      <c r="K654" s="9"/>
      <c r="L654" s="9"/>
      <c r="O654" s="9"/>
      <c r="P654" s="9"/>
      <c r="Q654" s="9"/>
      <c r="R654" s="9"/>
      <c r="S654" s="6"/>
    </row>
    <row r="655" spans="5:19" ht="15.75" customHeight="1" x14ac:dyDescent="0.25">
      <c r="E655" s="9"/>
      <c r="I655" s="10"/>
      <c r="K655" s="9"/>
      <c r="L655" s="9"/>
      <c r="O655" s="9"/>
      <c r="P655" s="9"/>
      <c r="Q655" s="9"/>
      <c r="R655" s="9"/>
      <c r="S655" s="6"/>
    </row>
    <row r="656" spans="5:19" ht="15.75" customHeight="1" x14ac:dyDescent="0.25">
      <c r="E656" s="9"/>
      <c r="I656" s="10"/>
      <c r="K656" s="9"/>
      <c r="L656" s="9"/>
      <c r="O656" s="9"/>
      <c r="P656" s="9"/>
      <c r="Q656" s="9"/>
      <c r="R656" s="9"/>
      <c r="S656" s="6"/>
    </row>
    <row r="657" spans="5:19" ht="15.75" customHeight="1" x14ac:dyDescent="0.25">
      <c r="E657" s="9"/>
      <c r="I657" s="10"/>
      <c r="K657" s="9"/>
      <c r="L657" s="9"/>
      <c r="O657" s="9"/>
      <c r="P657" s="9"/>
      <c r="Q657" s="9"/>
      <c r="R657" s="9"/>
      <c r="S657" s="6"/>
    </row>
    <row r="658" spans="5:19" ht="15.75" customHeight="1" x14ac:dyDescent="0.25">
      <c r="E658" s="9"/>
      <c r="I658" s="10"/>
      <c r="K658" s="9"/>
      <c r="L658" s="9"/>
      <c r="O658" s="9"/>
      <c r="P658" s="9"/>
      <c r="Q658" s="9"/>
      <c r="R658" s="9"/>
      <c r="S658" s="6"/>
    </row>
    <row r="659" spans="5:19" ht="15.75" customHeight="1" x14ac:dyDescent="0.25">
      <c r="E659" s="9"/>
      <c r="I659" s="10"/>
      <c r="K659" s="9"/>
      <c r="L659" s="9"/>
      <c r="O659" s="9"/>
      <c r="P659" s="9"/>
      <c r="Q659" s="9"/>
      <c r="R659" s="9"/>
      <c r="S659" s="6"/>
    </row>
    <row r="660" spans="5:19" ht="15.75" customHeight="1" x14ac:dyDescent="0.25">
      <c r="E660" s="9"/>
      <c r="I660" s="10"/>
      <c r="K660" s="9"/>
      <c r="L660" s="9"/>
      <c r="O660" s="9"/>
      <c r="P660" s="9"/>
      <c r="Q660" s="9"/>
      <c r="R660" s="9"/>
      <c r="S660" s="6"/>
    </row>
    <row r="661" spans="5:19" ht="15.75" customHeight="1" x14ac:dyDescent="0.25">
      <c r="E661" s="9"/>
      <c r="I661" s="10"/>
      <c r="K661" s="9"/>
      <c r="L661" s="9"/>
      <c r="O661" s="9"/>
      <c r="P661" s="9"/>
      <c r="Q661" s="9"/>
      <c r="R661" s="9"/>
      <c r="S661" s="6"/>
    </row>
    <row r="662" spans="5:19" ht="15.75" customHeight="1" x14ac:dyDescent="0.25">
      <c r="E662" s="9"/>
      <c r="I662" s="10"/>
      <c r="K662" s="9"/>
      <c r="L662" s="9"/>
      <c r="O662" s="9"/>
      <c r="P662" s="9"/>
      <c r="Q662" s="9"/>
      <c r="R662" s="9"/>
      <c r="S662" s="6"/>
    </row>
    <row r="663" spans="5:19" ht="15.75" customHeight="1" x14ac:dyDescent="0.25">
      <c r="E663" s="9"/>
      <c r="I663" s="10"/>
      <c r="K663" s="9"/>
      <c r="L663" s="9"/>
      <c r="O663" s="9"/>
      <c r="P663" s="9"/>
      <c r="Q663" s="9"/>
      <c r="R663" s="9"/>
      <c r="S663" s="6"/>
    </row>
    <row r="664" spans="5:19" ht="15.75" customHeight="1" x14ac:dyDescent="0.25">
      <c r="E664" s="9"/>
      <c r="I664" s="10"/>
      <c r="K664" s="9"/>
      <c r="L664" s="9"/>
      <c r="O664" s="9"/>
      <c r="P664" s="9"/>
      <c r="Q664" s="9"/>
      <c r="R664" s="9"/>
      <c r="S664" s="6"/>
    </row>
    <row r="665" spans="5:19" ht="15.75" customHeight="1" x14ac:dyDescent="0.25">
      <c r="E665" s="9"/>
      <c r="I665" s="10"/>
      <c r="K665" s="9"/>
      <c r="L665" s="9"/>
      <c r="O665" s="9"/>
      <c r="P665" s="9"/>
      <c r="Q665" s="9"/>
      <c r="R665" s="9"/>
      <c r="S665" s="6"/>
    </row>
    <row r="666" spans="5:19" ht="15.75" customHeight="1" x14ac:dyDescent="0.25">
      <c r="E666" s="9"/>
      <c r="I666" s="10"/>
      <c r="K666" s="9"/>
      <c r="L666" s="9"/>
      <c r="O666" s="9"/>
      <c r="P666" s="9"/>
      <c r="Q666" s="9"/>
      <c r="R666" s="9"/>
      <c r="S666" s="6"/>
    </row>
    <row r="667" spans="5:19" ht="15.75" customHeight="1" x14ac:dyDescent="0.25">
      <c r="E667" s="9"/>
      <c r="I667" s="10"/>
      <c r="K667" s="9"/>
      <c r="L667" s="9"/>
      <c r="O667" s="9"/>
      <c r="P667" s="9"/>
      <c r="Q667" s="9"/>
      <c r="R667" s="9"/>
      <c r="S667" s="6"/>
    </row>
    <row r="668" spans="5:19" ht="15.75" customHeight="1" x14ac:dyDescent="0.25">
      <c r="E668" s="9"/>
      <c r="I668" s="10"/>
      <c r="K668" s="9"/>
      <c r="L668" s="9"/>
      <c r="O668" s="9"/>
      <c r="P668" s="9"/>
      <c r="Q668" s="9"/>
      <c r="R668" s="9"/>
      <c r="S668" s="6"/>
    </row>
    <row r="669" spans="5:19" ht="15.75" customHeight="1" x14ac:dyDescent="0.25">
      <c r="E669" s="9"/>
      <c r="I669" s="10"/>
      <c r="K669" s="9"/>
      <c r="L669" s="9"/>
      <c r="O669" s="9"/>
      <c r="P669" s="9"/>
      <c r="Q669" s="9"/>
      <c r="R669" s="9"/>
      <c r="S669" s="6"/>
    </row>
    <row r="670" spans="5:19" ht="15.75" customHeight="1" x14ac:dyDescent="0.25">
      <c r="E670" s="9"/>
      <c r="I670" s="10"/>
      <c r="K670" s="9"/>
      <c r="L670" s="9"/>
      <c r="O670" s="9"/>
      <c r="P670" s="9"/>
      <c r="Q670" s="9"/>
      <c r="R670" s="9"/>
      <c r="S670" s="6"/>
    </row>
    <row r="671" spans="5:19" ht="15.75" customHeight="1" x14ac:dyDescent="0.25">
      <c r="E671" s="9"/>
      <c r="I671" s="10"/>
      <c r="K671" s="9"/>
      <c r="L671" s="9"/>
      <c r="O671" s="9"/>
      <c r="P671" s="9"/>
      <c r="Q671" s="9"/>
      <c r="R671" s="9"/>
      <c r="S671" s="6"/>
    </row>
    <row r="672" spans="5:19" ht="15.75" customHeight="1" x14ac:dyDescent="0.25">
      <c r="E672" s="9"/>
      <c r="I672" s="10"/>
      <c r="K672" s="9"/>
      <c r="L672" s="9"/>
      <c r="O672" s="9"/>
      <c r="P672" s="9"/>
      <c r="Q672" s="9"/>
      <c r="R672" s="9"/>
      <c r="S672" s="6"/>
    </row>
    <row r="673" spans="5:19" ht="15.75" customHeight="1" x14ac:dyDescent="0.25">
      <c r="E673" s="9"/>
      <c r="I673" s="10"/>
      <c r="K673" s="9"/>
      <c r="L673" s="9"/>
      <c r="O673" s="9"/>
      <c r="P673" s="9"/>
      <c r="Q673" s="9"/>
      <c r="R673" s="9"/>
      <c r="S673" s="6"/>
    </row>
    <row r="674" spans="5:19" ht="15.75" customHeight="1" x14ac:dyDescent="0.25">
      <c r="E674" s="9"/>
      <c r="I674" s="10"/>
      <c r="K674" s="9"/>
      <c r="L674" s="9"/>
      <c r="O674" s="9"/>
      <c r="P674" s="9"/>
      <c r="Q674" s="9"/>
      <c r="R674" s="9"/>
      <c r="S674" s="6"/>
    </row>
    <row r="675" spans="5:19" ht="15.75" customHeight="1" x14ac:dyDescent="0.25">
      <c r="E675" s="9"/>
      <c r="I675" s="10"/>
      <c r="K675" s="9"/>
      <c r="L675" s="9"/>
      <c r="O675" s="9"/>
      <c r="P675" s="9"/>
      <c r="Q675" s="9"/>
      <c r="R675" s="9"/>
      <c r="S675" s="6"/>
    </row>
    <row r="676" spans="5:19" ht="15.75" customHeight="1" x14ac:dyDescent="0.25">
      <c r="E676" s="9"/>
      <c r="I676" s="10"/>
      <c r="K676" s="9"/>
      <c r="L676" s="9"/>
      <c r="O676" s="9"/>
      <c r="P676" s="9"/>
      <c r="Q676" s="9"/>
      <c r="R676" s="9"/>
      <c r="S676" s="6"/>
    </row>
    <row r="677" spans="5:19" ht="15.75" customHeight="1" x14ac:dyDescent="0.25">
      <c r="E677" s="9"/>
      <c r="I677" s="10"/>
      <c r="K677" s="9"/>
      <c r="L677" s="9"/>
      <c r="O677" s="9"/>
      <c r="P677" s="9"/>
      <c r="Q677" s="9"/>
      <c r="R677" s="9"/>
      <c r="S677" s="6"/>
    </row>
    <row r="678" spans="5:19" ht="15.75" customHeight="1" x14ac:dyDescent="0.25">
      <c r="E678" s="9"/>
      <c r="I678" s="10"/>
      <c r="K678" s="9"/>
      <c r="L678" s="9"/>
      <c r="O678" s="9"/>
      <c r="P678" s="9"/>
      <c r="Q678" s="9"/>
      <c r="R678" s="9"/>
      <c r="S678" s="6"/>
    </row>
    <row r="679" spans="5:19" ht="15.75" customHeight="1" x14ac:dyDescent="0.25">
      <c r="E679" s="9"/>
      <c r="I679" s="10"/>
      <c r="K679" s="9"/>
      <c r="L679" s="9"/>
      <c r="O679" s="9"/>
      <c r="P679" s="9"/>
      <c r="Q679" s="9"/>
      <c r="R679" s="9"/>
      <c r="S679" s="6"/>
    </row>
    <row r="680" spans="5:19" ht="15.75" customHeight="1" x14ac:dyDescent="0.25">
      <c r="E680" s="9"/>
      <c r="I680" s="10"/>
      <c r="K680" s="9"/>
      <c r="L680" s="9"/>
      <c r="O680" s="9"/>
      <c r="P680" s="9"/>
      <c r="Q680" s="9"/>
      <c r="R680" s="9"/>
      <c r="S680" s="6"/>
    </row>
    <row r="681" spans="5:19" ht="15.75" customHeight="1" x14ac:dyDescent="0.25">
      <c r="E681" s="9"/>
      <c r="I681" s="10"/>
      <c r="K681" s="9"/>
      <c r="L681" s="9"/>
      <c r="O681" s="9"/>
      <c r="P681" s="9"/>
      <c r="Q681" s="9"/>
      <c r="R681" s="9"/>
      <c r="S681" s="6"/>
    </row>
    <row r="682" spans="5:19" ht="15.75" customHeight="1" x14ac:dyDescent="0.25">
      <c r="E682" s="9"/>
      <c r="I682" s="10"/>
      <c r="K682" s="9"/>
      <c r="L682" s="9"/>
      <c r="O682" s="9"/>
      <c r="P682" s="9"/>
      <c r="Q682" s="9"/>
      <c r="R682" s="9"/>
      <c r="S682" s="6"/>
    </row>
    <row r="683" spans="5:19" ht="15.75" customHeight="1" x14ac:dyDescent="0.25">
      <c r="E683" s="9"/>
      <c r="I683" s="10"/>
      <c r="K683" s="9"/>
      <c r="L683" s="9"/>
      <c r="O683" s="9"/>
      <c r="P683" s="9"/>
      <c r="Q683" s="9"/>
      <c r="R683" s="9"/>
      <c r="S683" s="6"/>
    </row>
    <row r="684" spans="5:19" ht="15.75" customHeight="1" x14ac:dyDescent="0.25">
      <c r="E684" s="9"/>
      <c r="I684" s="10"/>
      <c r="K684" s="9"/>
      <c r="L684" s="9"/>
      <c r="O684" s="9"/>
      <c r="P684" s="9"/>
      <c r="Q684" s="9"/>
      <c r="R684" s="9"/>
      <c r="S684" s="6"/>
    </row>
    <row r="685" spans="5:19" ht="15.75" customHeight="1" x14ac:dyDescent="0.25">
      <c r="E685" s="9"/>
      <c r="I685" s="10"/>
      <c r="K685" s="9"/>
      <c r="L685" s="9"/>
      <c r="O685" s="9"/>
      <c r="P685" s="9"/>
      <c r="Q685" s="9"/>
      <c r="R685" s="9"/>
      <c r="S685" s="6"/>
    </row>
    <row r="686" spans="5:19" ht="15.75" customHeight="1" x14ac:dyDescent="0.25">
      <c r="E686" s="9"/>
      <c r="I686" s="10"/>
      <c r="K686" s="9"/>
      <c r="L686" s="9"/>
      <c r="O686" s="9"/>
      <c r="P686" s="9"/>
      <c r="Q686" s="9"/>
      <c r="R686" s="9"/>
      <c r="S686" s="6"/>
    </row>
    <row r="687" spans="5:19" ht="15.75" customHeight="1" x14ac:dyDescent="0.25">
      <c r="E687" s="9"/>
      <c r="I687" s="10"/>
      <c r="K687" s="9"/>
      <c r="L687" s="9"/>
      <c r="O687" s="9"/>
      <c r="P687" s="9"/>
      <c r="Q687" s="9"/>
      <c r="R687" s="9"/>
      <c r="S687" s="6"/>
    </row>
    <row r="688" spans="5:19" ht="15.75" customHeight="1" x14ac:dyDescent="0.25">
      <c r="E688" s="9"/>
      <c r="I688" s="10"/>
      <c r="K688" s="9"/>
      <c r="L688" s="9"/>
      <c r="O688" s="9"/>
      <c r="P688" s="9"/>
      <c r="Q688" s="9"/>
      <c r="R688" s="9"/>
      <c r="S688" s="6"/>
    </row>
    <row r="689" spans="5:19" ht="15.75" customHeight="1" x14ac:dyDescent="0.25">
      <c r="E689" s="9"/>
      <c r="I689" s="10"/>
      <c r="K689" s="9"/>
      <c r="L689" s="9"/>
      <c r="O689" s="9"/>
      <c r="P689" s="9"/>
      <c r="Q689" s="9"/>
      <c r="R689" s="9"/>
      <c r="S689" s="6"/>
    </row>
    <row r="690" spans="5:19" ht="15.75" customHeight="1" x14ac:dyDescent="0.25">
      <c r="E690" s="9"/>
      <c r="I690" s="10"/>
      <c r="K690" s="9"/>
      <c r="L690" s="9"/>
      <c r="O690" s="9"/>
      <c r="P690" s="9"/>
      <c r="Q690" s="9"/>
      <c r="R690" s="9"/>
      <c r="S690" s="6"/>
    </row>
    <row r="691" spans="5:19" ht="15.75" customHeight="1" x14ac:dyDescent="0.25">
      <c r="E691" s="9"/>
      <c r="I691" s="10"/>
      <c r="K691" s="9"/>
      <c r="L691" s="9"/>
      <c r="O691" s="9"/>
      <c r="P691" s="9"/>
      <c r="Q691" s="9"/>
      <c r="R691" s="9"/>
      <c r="S691" s="6"/>
    </row>
    <row r="692" spans="5:19" ht="15.75" customHeight="1" x14ac:dyDescent="0.25">
      <c r="E692" s="9"/>
      <c r="I692" s="10"/>
      <c r="K692" s="9"/>
      <c r="L692" s="9"/>
      <c r="O692" s="9"/>
      <c r="P692" s="9"/>
      <c r="Q692" s="9"/>
      <c r="R692" s="9"/>
      <c r="S692" s="6"/>
    </row>
    <row r="693" spans="5:19" ht="15.75" customHeight="1" x14ac:dyDescent="0.25">
      <c r="E693" s="9"/>
      <c r="I693" s="10"/>
      <c r="K693" s="9"/>
      <c r="L693" s="9"/>
      <c r="O693" s="9"/>
      <c r="P693" s="9"/>
      <c r="Q693" s="9"/>
      <c r="R693" s="9"/>
      <c r="S693" s="6"/>
    </row>
    <row r="694" spans="5:19" ht="15.75" customHeight="1" x14ac:dyDescent="0.25">
      <c r="E694" s="9"/>
      <c r="I694" s="10"/>
      <c r="K694" s="9"/>
      <c r="L694" s="9"/>
      <c r="O694" s="9"/>
      <c r="P694" s="9"/>
      <c r="Q694" s="9"/>
      <c r="R694" s="9"/>
      <c r="S694" s="6"/>
    </row>
    <row r="695" spans="5:19" ht="15.75" customHeight="1" x14ac:dyDescent="0.25">
      <c r="E695" s="9"/>
      <c r="I695" s="10"/>
      <c r="K695" s="9"/>
      <c r="L695" s="9"/>
      <c r="O695" s="9"/>
      <c r="P695" s="9"/>
      <c r="Q695" s="9"/>
      <c r="R695" s="9"/>
      <c r="S695" s="6"/>
    </row>
    <row r="696" spans="5:19" ht="15.75" customHeight="1" x14ac:dyDescent="0.25">
      <c r="E696" s="9"/>
      <c r="I696" s="10"/>
      <c r="K696" s="9"/>
      <c r="L696" s="9"/>
      <c r="O696" s="9"/>
      <c r="P696" s="9"/>
      <c r="Q696" s="9"/>
      <c r="R696" s="9"/>
      <c r="S696" s="6"/>
    </row>
    <row r="697" spans="5:19" ht="15.75" customHeight="1" x14ac:dyDescent="0.25">
      <c r="E697" s="9"/>
      <c r="I697" s="10"/>
      <c r="K697" s="9"/>
      <c r="L697" s="9"/>
      <c r="O697" s="9"/>
      <c r="P697" s="9"/>
      <c r="Q697" s="9"/>
      <c r="R697" s="9"/>
      <c r="S697" s="6"/>
    </row>
    <row r="698" spans="5:19" ht="15.75" customHeight="1" x14ac:dyDescent="0.25">
      <c r="E698" s="9"/>
      <c r="I698" s="10"/>
      <c r="K698" s="9"/>
      <c r="L698" s="9"/>
      <c r="O698" s="9"/>
      <c r="P698" s="9"/>
      <c r="Q698" s="9"/>
      <c r="R698" s="9"/>
      <c r="S698" s="6"/>
    </row>
    <row r="699" spans="5:19" ht="15.75" customHeight="1" x14ac:dyDescent="0.25">
      <c r="E699" s="9"/>
      <c r="I699" s="10"/>
      <c r="K699" s="9"/>
      <c r="L699" s="9"/>
      <c r="O699" s="9"/>
      <c r="P699" s="9"/>
      <c r="Q699" s="9"/>
      <c r="R699" s="9"/>
      <c r="S699" s="6"/>
    </row>
    <row r="700" spans="5:19" ht="15.75" customHeight="1" x14ac:dyDescent="0.25">
      <c r="E700" s="9"/>
      <c r="I700" s="10"/>
      <c r="K700" s="9"/>
      <c r="L700" s="9"/>
      <c r="O700" s="9"/>
      <c r="P700" s="9"/>
      <c r="Q700" s="9"/>
      <c r="R700" s="9"/>
      <c r="S700" s="6"/>
    </row>
    <row r="701" spans="5:19" ht="15.75" customHeight="1" x14ac:dyDescent="0.25">
      <c r="E701" s="9"/>
      <c r="I701" s="10"/>
      <c r="K701" s="9"/>
      <c r="L701" s="9"/>
      <c r="O701" s="9"/>
      <c r="P701" s="9"/>
      <c r="Q701" s="9"/>
      <c r="R701" s="9"/>
      <c r="S701" s="6"/>
    </row>
    <row r="702" spans="5:19" ht="15.75" customHeight="1" x14ac:dyDescent="0.25">
      <c r="E702" s="9"/>
      <c r="I702" s="10"/>
      <c r="K702" s="9"/>
      <c r="L702" s="9"/>
      <c r="O702" s="9"/>
      <c r="P702" s="9"/>
      <c r="Q702" s="9"/>
      <c r="R702" s="9"/>
      <c r="S702" s="6"/>
    </row>
    <row r="703" spans="5:19" ht="15.75" customHeight="1" x14ac:dyDescent="0.25">
      <c r="E703" s="9"/>
      <c r="I703" s="10"/>
      <c r="K703" s="9"/>
      <c r="L703" s="9"/>
      <c r="O703" s="9"/>
      <c r="P703" s="9"/>
      <c r="Q703" s="9"/>
      <c r="R703" s="9"/>
      <c r="S703" s="6"/>
    </row>
    <row r="704" spans="5:19" ht="15.75" customHeight="1" x14ac:dyDescent="0.25">
      <c r="E704" s="9"/>
      <c r="I704" s="10"/>
      <c r="K704" s="9"/>
      <c r="L704" s="9"/>
      <c r="O704" s="9"/>
      <c r="P704" s="9"/>
      <c r="Q704" s="9"/>
      <c r="R704" s="9"/>
      <c r="S704" s="6"/>
    </row>
    <row r="705" spans="5:19" ht="15.75" customHeight="1" x14ac:dyDescent="0.25">
      <c r="E705" s="9"/>
      <c r="I705" s="10"/>
      <c r="K705" s="9"/>
      <c r="L705" s="9"/>
      <c r="O705" s="9"/>
      <c r="P705" s="9"/>
      <c r="Q705" s="9"/>
      <c r="R705" s="9"/>
      <c r="S705" s="6"/>
    </row>
    <row r="706" spans="5:19" ht="15.75" customHeight="1" x14ac:dyDescent="0.25">
      <c r="E706" s="9"/>
      <c r="I706" s="10"/>
      <c r="K706" s="9"/>
      <c r="L706" s="9"/>
      <c r="O706" s="9"/>
      <c r="P706" s="9"/>
      <c r="Q706" s="9"/>
      <c r="R706" s="9"/>
      <c r="S706" s="6"/>
    </row>
    <row r="707" spans="5:19" ht="15.75" customHeight="1" x14ac:dyDescent="0.25">
      <c r="E707" s="9"/>
      <c r="I707" s="10"/>
      <c r="K707" s="9"/>
      <c r="L707" s="9"/>
      <c r="O707" s="9"/>
      <c r="P707" s="9"/>
      <c r="Q707" s="9"/>
      <c r="R707" s="9"/>
      <c r="S707" s="6"/>
    </row>
    <row r="708" spans="5:19" ht="15.75" customHeight="1" x14ac:dyDescent="0.25">
      <c r="E708" s="9"/>
      <c r="I708" s="10"/>
      <c r="K708" s="9"/>
      <c r="L708" s="9"/>
      <c r="O708" s="9"/>
      <c r="P708" s="9"/>
      <c r="Q708" s="9"/>
      <c r="R708" s="9"/>
      <c r="S708" s="6"/>
    </row>
    <row r="709" spans="5:19" ht="15.75" customHeight="1" x14ac:dyDescent="0.25">
      <c r="E709" s="9"/>
      <c r="I709" s="10"/>
      <c r="K709" s="9"/>
      <c r="L709" s="9"/>
      <c r="O709" s="9"/>
      <c r="P709" s="9"/>
      <c r="Q709" s="9"/>
      <c r="R709" s="9"/>
      <c r="S709" s="6"/>
    </row>
    <row r="710" spans="5:19" ht="15.75" customHeight="1" x14ac:dyDescent="0.25">
      <c r="E710" s="9"/>
      <c r="I710" s="10"/>
      <c r="K710" s="9"/>
      <c r="L710" s="9"/>
      <c r="O710" s="9"/>
      <c r="P710" s="9"/>
      <c r="Q710" s="9"/>
      <c r="R710" s="9"/>
      <c r="S710" s="6"/>
    </row>
    <row r="711" spans="5:19" ht="15.75" customHeight="1" x14ac:dyDescent="0.25">
      <c r="E711" s="9"/>
      <c r="I711" s="10"/>
      <c r="K711" s="9"/>
      <c r="L711" s="9"/>
      <c r="O711" s="9"/>
      <c r="P711" s="9"/>
      <c r="Q711" s="9"/>
      <c r="R711" s="9"/>
      <c r="S711" s="6"/>
    </row>
    <row r="712" spans="5:19" ht="15.75" customHeight="1" x14ac:dyDescent="0.25">
      <c r="E712" s="9"/>
      <c r="I712" s="10"/>
      <c r="K712" s="9"/>
      <c r="L712" s="9"/>
      <c r="O712" s="9"/>
      <c r="P712" s="9"/>
      <c r="Q712" s="9"/>
      <c r="R712" s="9"/>
      <c r="S712" s="6"/>
    </row>
    <row r="713" spans="5:19" ht="15.75" customHeight="1" x14ac:dyDescent="0.25">
      <c r="E713" s="9"/>
      <c r="I713" s="10"/>
      <c r="K713" s="9"/>
      <c r="L713" s="9"/>
      <c r="O713" s="9"/>
      <c r="P713" s="9"/>
      <c r="Q713" s="9"/>
      <c r="R713" s="9"/>
      <c r="S713" s="6"/>
    </row>
    <row r="714" spans="5:19" ht="15.75" customHeight="1" x14ac:dyDescent="0.25">
      <c r="E714" s="9"/>
      <c r="I714" s="10"/>
      <c r="K714" s="9"/>
      <c r="L714" s="9"/>
      <c r="O714" s="9"/>
      <c r="P714" s="9"/>
      <c r="Q714" s="9"/>
      <c r="R714" s="9"/>
      <c r="S714" s="6"/>
    </row>
    <row r="715" spans="5:19" ht="15.75" customHeight="1" x14ac:dyDescent="0.25">
      <c r="E715" s="9"/>
      <c r="I715" s="10"/>
      <c r="K715" s="9"/>
      <c r="L715" s="9"/>
      <c r="O715" s="9"/>
      <c r="P715" s="9"/>
      <c r="Q715" s="9"/>
      <c r="R715" s="9"/>
      <c r="S715" s="6"/>
    </row>
    <row r="716" spans="5:19" ht="15.75" customHeight="1" x14ac:dyDescent="0.25">
      <c r="E716" s="9"/>
      <c r="I716" s="10"/>
      <c r="K716" s="9"/>
      <c r="L716" s="9"/>
      <c r="O716" s="9"/>
      <c r="P716" s="9"/>
      <c r="Q716" s="9"/>
      <c r="R716" s="9"/>
      <c r="S716" s="6"/>
    </row>
    <row r="717" spans="5:19" ht="15.75" customHeight="1" x14ac:dyDescent="0.25">
      <c r="E717" s="9"/>
      <c r="I717" s="10"/>
      <c r="K717" s="9"/>
      <c r="L717" s="9"/>
      <c r="O717" s="9"/>
      <c r="P717" s="9"/>
      <c r="Q717" s="9"/>
      <c r="R717" s="9"/>
      <c r="S717" s="6"/>
    </row>
    <row r="718" spans="5:19" ht="15.75" customHeight="1" x14ac:dyDescent="0.25">
      <c r="E718" s="9"/>
      <c r="I718" s="10"/>
      <c r="K718" s="9"/>
      <c r="L718" s="9"/>
      <c r="O718" s="9"/>
      <c r="P718" s="9"/>
      <c r="Q718" s="9"/>
      <c r="R718" s="9"/>
      <c r="S718" s="6"/>
    </row>
    <row r="719" spans="5:19" ht="15.75" customHeight="1" x14ac:dyDescent="0.25">
      <c r="E719" s="9"/>
      <c r="I719" s="10"/>
      <c r="K719" s="9"/>
      <c r="L719" s="9"/>
      <c r="O719" s="9"/>
      <c r="P719" s="9"/>
      <c r="Q719" s="9"/>
      <c r="R719" s="9"/>
      <c r="S719" s="6"/>
    </row>
    <row r="720" spans="5:19" ht="15.75" customHeight="1" x14ac:dyDescent="0.25">
      <c r="E720" s="9"/>
      <c r="I720" s="10"/>
      <c r="K720" s="9"/>
      <c r="L720" s="9"/>
      <c r="O720" s="9"/>
      <c r="P720" s="9"/>
      <c r="Q720" s="9"/>
      <c r="R720" s="9"/>
      <c r="S720" s="6"/>
    </row>
    <row r="721" spans="5:19" ht="15.75" customHeight="1" x14ac:dyDescent="0.25">
      <c r="E721" s="9"/>
      <c r="I721" s="10"/>
      <c r="K721" s="9"/>
      <c r="L721" s="9"/>
      <c r="O721" s="9"/>
      <c r="P721" s="9"/>
      <c r="Q721" s="9"/>
      <c r="R721" s="9"/>
      <c r="S721" s="6"/>
    </row>
    <row r="722" spans="5:19" ht="15.75" customHeight="1" x14ac:dyDescent="0.25">
      <c r="E722" s="9"/>
      <c r="I722" s="10"/>
      <c r="K722" s="9"/>
      <c r="L722" s="9"/>
      <c r="O722" s="9"/>
      <c r="P722" s="9"/>
      <c r="Q722" s="9"/>
      <c r="R722" s="9"/>
      <c r="S722" s="6"/>
    </row>
    <row r="723" spans="5:19" ht="15.75" customHeight="1" x14ac:dyDescent="0.25">
      <c r="E723" s="9"/>
      <c r="I723" s="10"/>
      <c r="K723" s="9"/>
      <c r="L723" s="9"/>
      <c r="O723" s="9"/>
      <c r="P723" s="9"/>
      <c r="Q723" s="9"/>
      <c r="R723" s="9"/>
      <c r="S723" s="6"/>
    </row>
    <row r="724" spans="5:19" ht="15.75" customHeight="1" x14ac:dyDescent="0.25">
      <c r="E724" s="9"/>
      <c r="I724" s="10"/>
      <c r="K724" s="9"/>
      <c r="L724" s="9"/>
      <c r="O724" s="9"/>
      <c r="P724" s="9"/>
      <c r="Q724" s="9"/>
      <c r="R724" s="9"/>
      <c r="S724" s="6"/>
    </row>
    <row r="725" spans="5:19" ht="15.75" customHeight="1" x14ac:dyDescent="0.25">
      <c r="E725" s="9"/>
      <c r="I725" s="10"/>
      <c r="K725" s="9"/>
      <c r="L725" s="9"/>
      <c r="O725" s="9"/>
      <c r="P725" s="9"/>
      <c r="Q725" s="9"/>
      <c r="R725" s="9"/>
      <c r="S725" s="6"/>
    </row>
    <row r="726" spans="5:19" ht="15.75" customHeight="1" x14ac:dyDescent="0.25">
      <c r="E726" s="9"/>
      <c r="I726" s="10"/>
      <c r="K726" s="9"/>
      <c r="L726" s="9"/>
      <c r="O726" s="9"/>
      <c r="P726" s="9"/>
      <c r="Q726" s="9"/>
      <c r="R726" s="9"/>
      <c r="S726" s="6"/>
    </row>
    <row r="727" spans="5:19" ht="15.75" customHeight="1" x14ac:dyDescent="0.25">
      <c r="E727" s="9"/>
      <c r="I727" s="10"/>
      <c r="K727" s="9"/>
      <c r="L727" s="9"/>
      <c r="O727" s="9"/>
      <c r="P727" s="9"/>
      <c r="Q727" s="9"/>
      <c r="R727" s="9"/>
      <c r="S727" s="6"/>
    </row>
    <row r="728" spans="5:19" ht="15.75" customHeight="1" x14ac:dyDescent="0.25">
      <c r="E728" s="9"/>
      <c r="I728" s="10"/>
      <c r="K728" s="9"/>
      <c r="L728" s="9"/>
      <c r="O728" s="9"/>
      <c r="P728" s="9"/>
      <c r="Q728" s="9"/>
      <c r="R728" s="9"/>
      <c r="S728" s="6"/>
    </row>
    <row r="729" spans="5:19" ht="15.75" customHeight="1" x14ac:dyDescent="0.25">
      <c r="E729" s="9"/>
      <c r="I729" s="10"/>
      <c r="K729" s="9"/>
      <c r="L729" s="9"/>
      <c r="O729" s="9"/>
      <c r="P729" s="9"/>
      <c r="Q729" s="9"/>
      <c r="R729" s="9"/>
      <c r="S729" s="6"/>
    </row>
    <row r="730" spans="5:19" ht="15.75" customHeight="1" x14ac:dyDescent="0.25">
      <c r="E730" s="9"/>
      <c r="I730" s="10"/>
      <c r="K730" s="9"/>
      <c r="L730" s="9"/>
      <c r="O730" s="9"/>
      <c r="P730" s="9"/>
      <c r="Q730" s="9"/>
      <c r="R730" s="9"/>
      <c r="S730" s="6"/>
    </row>
    <row r="731" spans="5:19" ht="15.75" customHeight="1" x14ac:dyDescent="0.25">
      <c r="E731" s="9"/>
      <c r="I731" s="10"/>
      <c r="K731" s="9"/>
      <c r="L731" s="9"/>
      <c r="O731" s="9"/>
      <c r="P731" s="9"/>
      <c r="Q731" s="9"/>
      <c r="R731" s="9"/>
      <c r="S731" s="6"/>
    </row>
    <row r="732" spans="5:19" ht="15.75" customHeight="1" x14ac:dyDescent="0.25">
      <c r="E732" s="9"/>
      <c r="I732" s="10"/>
      <c r="K732" s="9"/>
      <c r="L732" s="9"/>
      <c r="O732" s="9"/>
      <c r="P732" s="9"/>
      <c r="Q732" s="9"/>
      <c r="R732" s="9"/>
      <c r="S732" s="6"/>
    </row>
    <row r="733" spans="5:19" ht="15.75" customHeight="1" x14ac:dyDescent="0.25">
      <c r="E733" s="9"/>
      <c r="I733" s="10"/>
      <c r="K733" s="9"/>
      <c r="L733" s="9"/>
      <c r="O733" s="9"/>
      <c r="P733" s="9"/>
      <c r="Q733" s="9"/>
      <c r="R733" s="9"/>
      <c r="S733" s="6"/>
    </row>
    <row r="734" spans="5:19" ht="15.75" customHeight="1" x14ac:dyDescent="0.25">
      <c r="E734" s="9"/>
      <c r="I734" s="10"/>
      <c r="K734" s="9"/>
      <c r="L734" s="9"/>
      <c r="O734" s="9"/>
      <c r="P734" s="9"/>
      <c r="Q734" s="9"/>
      <c r="R734" s="9"/>
      <c r="S734" s="6"/>
    </row>
    <row r="735" spans="5:19" ht="15.75" customHeight="1" x14ac:dyDescent="0.25">
      <c r="E735" s="9"/>
      <c r="I735" s="10"/>
      <c r="K735" s="9"/>
      <c r="L735" s="9"/>
      <c r="O735" s="9"/>
      <c r="P735" s="9"/>
      <c r="Q735" s="9"/>
      <c r="R735" s="9"/>
      <c r="S735" s="6"/>
    </row>
    <row r="736" spans="5:19" ht="15.75" customHeight="1" x14ac:dyDescent="0.25">
      <c r="E736" s="9"/>
      <c r="I736" s="10"/>
      <c r="K736" s="9"/>
      <c r="L736" s="9"/>
      <c r="O736" s="9"/>
      <c r="P736" s="9"/>
      <c r="Q736" s="9"/>
      <c r="R736" s="9"/>
      <c r="S736" s="6"/>
    </row>
    <row r="737" spans="5:19" ht="15.75" customHeight="1" x14ac:dyDescent="0.25">
      <c r="E737" s="9"/>
      <c r="I737" s="10"/>
      <c r="K737" s="9"/>
      <c r="L737" s="9"/>
      <c r="O737" s="9"/>
      <c r="P737" s="9"/>
      <c r="Q737" s="9"/>
      <c r="R737" s="9"/>
      <c r="S737" s="6"/>
    </row>
    <row r="738" spans="5:19" ht="15.75" customHeight="1" x14ac:dyDescent="0.25">
      <c r="E738" s="9"/>
      <c r="I738" s="10"/>
      <c r="K738" s="9"/>
      <c r="L738" s="9"/>
      <c r="O738" s="9"/>
      <c r="P738" s="9"/>
      <c r="Q738" s="9"/>
      <c r="R738" s="9"/>
      <c r="S738" s="6"/>
    </row>
    <row r="739" spans="5:19" ht="15.75" customHeight="1" x14ac:dyDescent="0.25">
      <c r="E739" s="9"/>
      <c r="I739" s="10"/>
      <c r="K739" s="9"/>
      <c r="L739" s="9"/>
      <c r="O739" s="9"/>
      <c r="P739" s="9"/>
      <c r="Q739" s="9"/>
      <c r="R739" s="9"/>
      <c r="S739" s="6"/>
    </row>
    <row r="740" spans="5:19" ht="15.75" customHeight="1" x14ac:dyDescent="0.25">
      <c r="E740" s="9"/>
      <c r="I740" s="10"/>
      <c r="K740" s="9"/>
      <c r="L740" s="9"/>
      <c r="O740" s="9"/>
      <c r="P740" s="9"/>
      <c r="Q740" s="9"/>
      <c r="R740" s="9"/>
      <c r="S740" s="6"/>
    </row>
    <row r="741" spans="5:19" ht="15.75" customHeight="1" x14ac:dyDescent="0.25">
      <c r="E741" s="9"/>
      <c r="I741" s="10"/>
      <c r="K741" s="9"/>
      <c r="L741" s="9"/>
      <c r="O741" s="9"/>
      <c r="P741" s="9"/>
      <c r="Q741" s="9"/>
      <c r="R741" s="9"/>
      <c r="S741" s="6"/>
    </row>
    <row r="742" spans="5:19" ht="15.75" customHeight="1" x14ac:dyDescent="0.25">
      <c r="E742" s="9"/>
      <c r="I742" s="10"/>
      <c r="K742" s="9"/>
      <c r="L742" s="9"/>
      <c r="O742" s="9"/>
      <c r="P742" s="9"/>
      <c r="Q742" s="9"/>
      <c r="R742" s="9"/>
      <c r="S742" s="6"/>
    </row>
    <row r="743" spans="5:19" ht="15.75" customHeight="1" x14ac:dyDescent="0.25">
      <c r="E743" s="9"/>
      <c r="I743" s="10"/>
      <c r="K743" s="9"/>
      <c r="L743" s="9"/>
      <c r="O743" s="9"/>
      <c r="P743" s="9"/>
      <c r="Q743" s="9"/>
      <c r="R743" s="9"/>
      <c r="S743" s="6"/>
    </row>
    <row r="744" spans="5:19" ht="15.75" customHeight="1" x14ac:dyDescent="0.25">
      <c r="E744" s="9"/>
      <c r="I744" s="10"/>
      <c r="K744" s="9"/>
      <c r="L744" s="9"/>
      <c r="O744" s="9"/>
      <c r="P744" s="9"/>
      <c r="Q744" s="9"/>
      <c r="R744" s="9"/>
      <c r="S744" s="6"/>
    </row>
    <row r="745" spans="5:19" ht="15.75" customHeight="1" x14ac:dyDescent="0.25">
      <c r="E745" s="9"/>
      <c r="I745" s="10"/>
      <c r="K745" s="9"/>
      <c r="L745" s="9"/>
      <c r="O745" s="9"/>
      <c r="P745" s="9"/>
      <c r="Q745" s="9"/>
      <c r="R745" s="9"/>
      <c r="S745" s="6"/>
    </row>
    <row r="746" spans="5:19" ht="15.75" customHeight="1" x14ac:dyDescent="0.25">
      <c r="E746" s="9"/>
      <c r="I746" s="10"/>
      <c r="K746" s="9"/>
      <c r="L746" s="9"/>
      <c r="O746" s="9"/>
      <c r="P746" s="9"/>
      <c r="Q746" s="9"/>
      <c r="R746" s="9"/>
      <c r="S746" s="6"/>
    </row>
    <row r="747" spans="5:19" ht="15.75" customHeight="1" x14ac:dyDescent="0.25">
      <c r="E747" s="9"/>
      <c r="I747" s="10"/>
      <c r="K747" s="9"/>
      <c r="L747" s="9"/>
      <c r="O747" s="9"/>
      <c r="P747" s="9"/>
      <c r="Q747" s="9"/>
      <c r="R747" s="9"/>
      <c r="S747" s="6"/>
    </row>
    <row r="748" spans="5:19" ht="15.75" customHeight="1" x14ac:dyDescent="0.25">
      <c r="E748" s="9"/>
      <c r="I748" s="10"/>
      <c r="K748" s="9"/>
      <c r="L748" s="9"/>
      <c r="O748" s="9"/>
      <c r="P748" s="9"/>
      <c r="Q748" s="9"/>
      <c r="R748" s="9"/>
      <c r="S748" s="6"/>
    </row>
    <row r="749" spans="5:19" ht="15.75" customHeight="1" x14ac:dyDescent="0.25">
      <c r="E749" s="9"/>
      <c r="I749" s="10"/>
      <c r="K749" s="9"/>
      <c r="L749" s="9"/>
      <c r="O749" s="9"/>
      <c r="P749" s="9"/>
      <c r="Q749" s="9"/>
      <c r="R749" s="9"/>
      <c r="S749" s="6"/>
    </row>
    <row r="750" spans="5:19" ht="15.75" customHeight="1" x14ac:dyDescent="0.25">
      <c r="E750" s="9"/>
      <c r="I750" s="10"/>
      <c r="K750" s="9"/>
      <c r="L750" s="9"/>
      <c r="O750" s="9"/>
      <c r="P750" s="9"/>
      <c r="Q750" s="9"/>
      <c r="R750" s="9"/>
      <c r="S750" s="6"/>
    </row>
    <row r="751" spans="5:19" ht="15.75" customHeight="1" x14ac:dyDescent="0.25">
      <c r="E751" s="9"/>
      <c r="I751" s="10"/>
      <c r="K751" s="9"/>
      <c r="L751" s="9"/>
      <c r="O751" s="9"/>
      <c r="P751" s="9"/>
      <c r="Q751" s="9"/>
      <c r="R751" s="9"/>
      <c r="S751" s="6"/>
    </row>
    <row r="752" spans="5:19" ht="15.75" customHeight="1" x14ac:dyDescent="0.25">
      <c r="E752" s="9"/>
      <c r="I752" s="10"/>
      <c r="K752" s="9"/>
      <c r="L752" s="9"/>
      <c r="O752" s="9"/>
      <c r="P752" s="9"/>
      <c r="Q752" s="9"/>
      <c r="R752" s="9"/>
      <c r="S752" s="6"/>
    </row>
    <row r="753" spans="5:19" ht="15.75" customHeight="1" x14ac:dyDescent="0.25">
      <c r="E753" s="9"/>
      <c r="I753" s="10"/>
      <c r="K753" s="9"/>
      <c r="L753" s="9"/>
      <c r="O753" s="9"/>
      <c r="P753" s="9"/>
      <c r="Q753" s="9"/>
      <c r="R753" s="9"/>
      <c r="S753" s="6"/>
    </row>
    <row r="754" spans="5:19" ht="15.75" customHeight="1" x14ac:dyDescent="0.25">
      <c r="E754" s="9"/>
      <c r="I754" s="10"/>
      <c r="K754" s="9"/>
      <c r="L754" s="9"/>
      <c r="O754" s="9"/>
      <c r="P754" s="9"/>
      <c r="Q754" s="9"/>
      <c r="R754" s="9"/>
      <c r="S754" s="6"/>
    </row>
    <row r="755" spans="5:19" ht="15.75" customHeight="1" x14ac:dyDescent="0.25">
      <c r="E755" s="9"/>
      <c r="I755" s="10"/>
      <c r="K755" s="9"/>
      <c r="L755" s="9"/>
      <c r="O755" s="9"/>
      <c r="P755" s="9"/>
      <c r="Q755" s="9"/>
      <c r="R755" s="9"/>
      <c r="S755" s="6"/>
    </row>
    <row r="756" spans="5:19" ht="15.75" customHeight="1" x14ac:dyDescent="0.25">
      <c r="E756" s="9"/>
      <c r="I756" s="10"/>
      <c r="K756" s="9"/>
      <c r="L756" s="9"/>
      <c r="O756" s="9"/>
      <c r="P756" s="9"/>
      <c r="Q756" s="9"/>
      <c r="R756" s="9"/>
      <c r="S756" s="6"/>
    </row>
    <row r="757" spans="5:19" ht="15.75" customHeight="1" x14ac:dyDescent="0.25">
      <c r="E757" s="9"/>
      <c r="I757" s="10"/>
      <c r="K757" s="9"/>
      <c r="L757" s="9"/>
      <c r="O757" s="9"/>
      <c r="P757" s="9"/>
      <c r="Q757" s="9"/>
      <c r="R757" s="9"/>
      <c r="S757" s="6"/>
    </row>
    <row r="758" spans="5:19" ht="15.75" customHeight="1" x14ac:dyDescent="0.25">
      <c r="E758" s="9"/>
      <c r="I758" s="10"/>
      <c r="K758" s="9"/>
      <c r="L758" s="9"/>
      <c r="O758" s="9"/>
      <c r="P758" s="9"/>
      <c r="Q758" s="9"/>
      <c r="R758" s="9"/>
      <c r="S758" s="6"/>
    </row>
    <row r="759" spans="5:19" ht="15.75" customHeight="1" x14ac:dyDescent="0.25">
      <c r="E759" s="9"/>
      <c r="I759" s="10"/>
      <c r="K759" s="9"/>
      <c r="L759" s="9"/>
      <c r="O759" s="9"/>
      <c r="P759" s="9"/>
      <c r="Q759" s="9"/>
      <c r="R759" s="9"/>
      <c r="S759" s="6"/>
    </row>
    <row r="760" spans="5:19" ht="15.75" customHeight="1" x14ac:dyDescent="0.25">
      <c r="E760" s="9"/>
      <c r="I760" s="10"/>
      <c r="K760" s="9"/>
      <c r="L760" s="9"/>
      <c r="O760" s="9"/>
      <c r="P760" s="9"/>
      <c r="Q760" s="9"/>
      <c r="R760" s="9"/>
      <c r="S760" s="6"/>
    </row>
    <row r="761" spans="5:19" ht="15.75" customHeight="1" x14ac:dyDescent="0.25">
      <c r="E761" s="9"/>
      <c r="I761" s="10"/>
      <c r="K761" s="9"/>
      <c r="L761" s="9"/>
      <c r="O761" s="9"/>
      <c r="P761" s="9"/>
      <c r="Q761" s="9"/>
      <c r="R761" s="9"/>
      <c r="S761" s="6"/>
    </row>
    <row r="762" spans="5:19" ht="15.75" customHeight="1" x14ac:dyDescent="0.25">
      <c r="E762" s="9"/>
      <c r="I762" s="10"/>
      <c r="K762" s="9"/>
      <c r="L762" s="9"/>
      <c r="O762" s="9"/>
      <c r="P762" s="9"/>
      <c r="Q762" s="9"/>
      <c r="R762" s="9"/>
      <c r="S762" s="6"/>
    </row>
    <row r="763" spans="5:19" ht="15.75" customHeight="1" x14ac:dyDescent="0.25">
      <c r="E763" s="9"/>
      <c r="I763" s="10"/>
      <c r="K763" s="9"/>
      <c r="L763" s="9"/>
      <c r="O763" s="9"/>
      <c r="P763" s="9"/>
      <c r="Q763" s="9"/>
      <c r="R763" s="9"/>
      <c r="S763" s="6"/>
    </row>
    <row r="764" spans="5:19" ht="15.75" customHeight="1" x14ac:dyDescent="0.25">
      <c r="E764" s="9"/>
      <c r="I764" s="10"/>
      <c r="K764" s="9"/>
      <c r="L764" s="9"/>
      <c r="O764" s="9"/>
      <c r="P764" s="9"/>
      <c r="Q764" s="9"/>
      <c r="R764" s="9"/>
      <c r="S764" s="6"/>
    </row>
    <row r="765" spans="5:19" ht="15.75" customHeight="1" x14ac:dyDescent="0.25">
      <c r="E765" s="9"/>
      <c r="I765" s="10"/>
      <c r="K765" s="9"/>
      <c r="L765" s="9"/>
      <c r="O765" s="9"/>
      <c r="P765" s="9"/>
      <c r="Q765" s="9"/>
      <c r="R765" s="9"/>
      <c r="S765" s="6"/>
    </row>
    <row r="766" spans="5:19" ht="15.75" customHeight="1" x14ac:dyDescent="0.25">
      <c r="E766" s="9"/>
      <c r="I766" s="10"/>
      <c r="K766" s="9"/>
      <c r="L766" s="9"/>
      <c r="O766" s="9"/>
      <c r="P766" s="9"/>
      <c r="Q766" s="9"/>
      <c r="R766" s="9"/>
      <c r="S766" s="6"/>
    </row>
    <row r="767" spans="5:19" ht="15.75" customHeight="1" x14ac:dyDescent="0.25">
      <c r="E767" s="9"/>
      <c r="I767" s="10"/>
      <c r="K767" s="9"/>
      <c r="L767" s="9"/>
      <c r="O767" s="9"/>
      <c r="P767" s="9"/>
      <c r="Q767" s="9"/>
      <c r="R767" s="9"/>
      <c r="S767" s="6"/>
    </row>
    <row r="768" spans="5:19" ht="15.75" customHeight="1" x14ac:dyDescent="0.25">
      <c r="E768" s="9"/>
      <c r="I768" s="10"/>
      <c r="K768" s="9"/>
      <c r="L768" s="9"/>
      <c r="O768" s="9"/>
      <c r="P768" s="9"/>
      <c r="Q768" s="9"/>
      <c r="R768" s="9"/>
      <c r="S768" s="6"/>
    </row>
    <row r="769" spans="5:19" ht="15.75" customHeight="1" x14ac:dyDescent="0.25">
      <c r="E769" s="9"/>
      <c r="I769" s="10"/>
      <c r="K769" s="9"/>
      <c r="L769" s="9"/>
      <c r="O769" s="9"/>
      <c r="P769" s="9"/>
      <c r="Q769" s="9"/>
      <c r="R769" s="9"/>
      <c r="S769" s="6"/>
    </row>
    <row r="770" spans="5:19" ht="15.75" customHeight="1" x14ac:dyDescent="0.25">
      <c r="E770" s="9"/>
      <c r="I770" s="10"/>
      <c r="K770" s="9"/>
      <c r="L770" s="9"/>
      <c r="O770" s="9"/>
      <c r="P770" s="9"/>
      <c r="Q770" s="9"/>
      <c r="R770" s="9"/>
      <c r="S770" s="6"/>
    </row>
    <row r="771" spans="5:19" ht="15.75" customHeight="1" x14ac:dyDescent="0.25">
      <c r="E771" s="9"/>
      <c r="I771" s="10"/>
      <c r="K771" s="9"/>
      <c r="L771" s="9"/>
      <c r="O771" s="9"/>
      <c r="P771" s="9"/>
      <c r="Q771" s="9"/>
      <c r="R771" s="9"/>
      <c r="S771" s="6"/>
    </row>
    <row r="772" spans="5:19" ht="15.75" customHeight="1" x14ac:dyDescent="0.25">
      <c r="E772" s="9"/>
      <c r="I772" s="10"/>
      <c r="K772" s="9"/>
      <c r="L772" s="9"/>
      <c r="O772" s="9"/>
      <c r="P772" s="9"/>
      <c r="Q772" s="9"/>
      <c r="R772" s="9"/>
      <c r="S772" s="6"/>
    </row>
    <row r="773" spans="5:19" ht="15.75" customHeight="1" x14ac:dyDescent="0.25">
      <c r="E773" s="9"/>
      <c r="I773" s="10"/>
      <c r="K773" s="9"/>
      <c r="L773" s="9"/>
      <c r="O773" s="9"/>
      <c r="P773" s="9"/>
      <c r="Q773" s="9"/>
      <c r="R773" s="9"/>
      <c r="S773" s="6"/>
    </row>
    <row r="774" spans="5:19" ht="15.75" customHeight="1" x14ac:dyDescent="0.25">
      <c r="E774" s="9"/>
      <c r="I774" s="10"/>
      <c r="K774" s="9"/>
      <c r="L774" s="9"/>
      <c r="O774" s="9"/>
      <c r="P774" s="9"/>
      <c r="Q774" s="9"/>
      <c r="R774" s="9"/>
      <c r="S774" s="6"/>
    </row>
    <row r="775" spans="5:19" ht="15.75" customHeight="1" x14ac:dyDescent="0.25">
      <c r="E775" s="9"/>
      <c r="I775" s="10"/>
      <c r="K775" s="9"/>
      <c r="L775" s="9"/>
      <c r="O775" s="9"/>
      <c r="P775" s="9"/>
      <c r="Q775" s="9"/>
      <c r="R775" s="9"/>
      <c r="S775" s="6"/>
    </row>
    <row r="776" spans="5:19" ht="15.75" customHeight="1" x14ac:dyDescent="0.25">
      <c r="E776" s="9"/>
      <c r="I776" s="10"/>
      <c r="K776" s="9"/>
      <c r="L776" s="9"/>
      <c r="O776" s="9"/>
      <c r="P776" s="9"/>
      <c r="Q776" s="9"/>
      <c r="R776" s="9"/>
      <c r="S776" s="6"/>
    </row>
    <row r="777" spans="5:19" ht="15.75" customHeight="1" x14ac:dyDescent="0.25">
      <c r="E777" s="9"/>
      <c r="I777" s="10"/>
      <c r="K777" s="9"/>
      <c r="L777" s="9"/>
      <c r="O777" s="9"/>
      <c r="P777" s="9"/>
      <c r="Q777" s="9"/>
      <c r="R777" s="9"/>
      <c r="S777" s="6"/>
    </row>
    <row r="778" spans="5:19" ht="15.75" customHeight="1" x14ac:dyDescent="0.25">
      <c r="E778" s="9"/>
      <c r="I778" s="10"/>
      <c r="K778" s="9"/>
      <c r="L778" s="9"/>
      <c r="O778" s="9"/>
      <c r="P778" s="9"/>
      <c r="Q778" s="9"/>
      <c r="R778" s="9"/>
      <c r="S778" s="6"/>
    </row>
    <row r="779" spans="5:19" ht="15.75" customHeight="1" x14ac:dyDescent="0.25">
      <c r="E779" s="9"/>
      <c r="I779" s="10"/>
      <c r="K779" s="9"/>
      <c r="L779" s="9"/>
      <c r="O779" s="9"/>
      <c r="P779" s="9"/>
      <c r="Q779" s="9"/>
      <c r="R779" s="9"/>
      <c r="S779" s="6"/>
    </row>
    <row r="780" spans="5:19" ht="15.75" customHeight="1" x14ac:dyDescent="0.25">
      <c r="E780" s="9"/>
      <c r="I780" s="10"/>
      <c r="K780" s="9"/>
      <c r="L780" s="9"/>
      <c r="O780" s="9"/>
      <c r="P780" s="9"/>
      <c r="Q780" s="9"/>
      <c r="R780" s="9"/>
      <c r="S780" s="6"/>
    </row>
    <row r="781" spans="5:19" ht="15.75" customHeight="1" x14ac:dyDescent="0.25">
      <c r="E781" s="9"/>
      <c r="I781" s="10"/>
      <c r="K781" s="9"/>
      <c r="L781" s="9"/>
      <c r="O781" s="9"/>
      <c r="P781" s="9"/>
      <c r="Q781" s="9"/>
      <c r="R781" s="9"/>
      <c r="S781" s="6"/>
    </row>
    <row r="782" spans="5:19" ht="15.75" customHeight="1" x14ac:dyDescent="0.25">
      <c r="E782" s="9"/>
      <c r="I782" s="10"/>
      <c r="K782" s="9"/>
      <c r="L782" s="9"/>
      <c r="O782" s="9"/>
      <c r="P782" s="9"/>
      <c r="Q782" s="9"/>
      <c r="R782" s="9"/>
      <c r="S782" s="6"/>
    </row>
    <row r="783" spans="5:19" ht="15.75" customHeight="1" x14ac:dyDescent="0.25">
      <c r="E783" s="9"/>
      <c r="I783" s="10"/>
      <c r="K783" s="9"/>
      <c r="L783" s="9"/>
      <c r="O783" s="9"/>
      <c r="P783" s="9"/>
      <c r="Q783" s="9"/>
      <c r="R783" s="9"/>
      <c r="S783" s="6"/>
    </row>
    <row r="784" spans="5:19" ht="15.75" customHeight="1" x14ac:dyDescent="0.25">
      <c r="E784" s="9"/>
      <c r="I784" s="10"/>
      <c r="K784" s="9"/>
      <c r="L784" s="9"/>
      <c r="O784" s="9"/>
      <c r="P784" s="9"/>
      <c r="Q784" s="9"/>
      <c r="R784" s="9"/>
      <c r="S784" s="6"/>
    </row>
    <row r="785" spans="5:19" ht="15.75" customHeight="1" x14ac:dyDescent="0.25">
      <c r="E785" s="9"/>
      <c r="I785" s="10"/>
      <c r="K785" s="9"/>
      <c r="L785" s="9"/>
      <c r="O785" s="9"/>
      <c r="P785" s="9"/>
      <c r="Q785" s="9"/>
      <c r="R785" s="9"/>
      <c r="S785" s="6"/>
    </row>
    <row r="786" spans="5:19" ht="15.75" customHeight="1" x14ac:dyDescent="0.25">
      <c r="E786" s="9"/>
      <c r="I786" s="10"/>
      <c r="K786" s="9"/>
      <c r="L786" s="9"/>
      <c r="O786" s="9"/>
      <c r="P786" s="9"/>
      <c r="Q786" s="9"/>
      <c r="R786" s="9"/>
      <c r="S786" s="6"/>
    </row>
    <row r="787" spans="5:19" ht="15.75" customHeight="1" x14ac:dyDescent="0.25">
      <c r="E787" s="9"/>
      <c r="I787" s="10"/>
      <c r="K787" s="9"/>
      <c r="L787" s="9"/>
      <c r="O787" s="9"/>
      <c r="P787" s="9"/>
      <c r="Q787" s="9"/>
      <c r="R787" s="9"/>
      <c r="S787" s="6"/>
    </row>
    <row r="788" spans="5:19" ht="15.75" customHeight="1" x14ac:dyDescent="0.25">
      <c r="E788" s="9"/>
      <c r="I788" s="10"/>
      <c r="K788" s="9"/>
      <c r="L788" s="9"/>
      <c r="O788" s="9"/>
      <c r="P788" s="9"/>
      <c r="Q788" s="9"/>
      <c r="R788" s="9"/>
      <c r="S788" s="6"/>
    </row>
    <row r="789" spans="5:19" ht="15.75" customHeight="1" x14ac:dyDescent="0.25">
      <c r="E789" s="9"/>
      <c r="I789" s="10"/>
      <c r="K789" s="9"/>
      <c r="L789" s="9"/>
      <c r="O789" s="9"/>
      <c r="P789" s="9"/>
      <c r="Q789" s="9"/>
      <c r="R789" s="9"/>
      <c r="S789" s="6"/>
    </row>
    <row r="790" spans="5:19" ht="15.75" customHeight="1" x14ac:dyDescent="0.25">
      <c r="E790" s="9"/>
      <c r="I790" s="10"/>
      <c r="K790" s="9"/>
      <c r="L790" s="9"/>
      <c r="O790" s="9"/>
      <c r="P790" s="9"/>
      <c r="Q790" s="9"/>
      <c r="R790" s="9"/>
      <c r="S790" s="6"/>
    </row>
    <row r="791" spans="5:19" ht="15.75" customHeight="1" x14ac:dyDescent="0.25">
      <c r="E791" s="9"/>
      <c r="I791" s="10"/>
      <c r="K791" s="9"/>
      <c r="L791" s="9"/>
      <c r="O791" s="9"/>
      <c r="P791" s="9"/>
      <c r="Q791" s="9"/>
      <c r="R791" s="9"/>
      <c r="S791" s="6"/>
    </row>
    <row r="792" spans="5:19" ht="15.75" customHeight="1" x14ac:dyDescent="0.25">
      <c r="E792" s="9"/>
      <c r="I792" s="10"/>
      <c r="K792" s="9"/>
      <c r="L792" s="9"/>
      <c r="O792" s="9"/>
      <c r="P792" s="9"/>
      <c r="Q792" s="9"/>
      <c r="R792" s="9"/>
      <c r="S792" s="6"/>
    </row>
    <row r="793" spans="5:19" ht="15.75" customHeight="1" x14ac:dyDescent="0.25">
      <c r="E793" s="9"/>
      <c r="I793" s="10"/>
      <c r="K793" s="9"/>
      <c r="L793" s="9"/>
      <c r="O793" s="9"/>
      <c r="P793" s="9"/>
      <c r="Q793" s="9"/>
      <c r="R793" s="9"/>
      <c r="S793" s="6"/>
    </row>
    <row r="794" spans="5:19" ht="15.75" customHeight="1" x14ac:dyDescent="0.25">
      <c r="E794" s="9"/>
      <c r="I794" s="10"/>
      <c r="K794" s="9"/>
      <c r="L794" s="9"/>
      <c r="O794" s="9"/>
      <c r="P794" s="9"/>
      <c r="Q794" s="9"/>
      <c r="R794" s="9"/>
      <c r="S794" s="6"/>
    </row>
    <row r="795" spans="5:19" ht="15.75" customHeight="1" x14ac:dyDescent="0.25">
      <c r="E795" s="9"/>
      <c r="I795" s="10"/>
      <c r="K795" s="9"/>
      <c r="L795" s="9"/>
      <c r="O795" s="9"/>
      <c r="P795" s="9"/>
      <c r="Q795" s="9"/>
      <c r="R795" s="9"/>
      <c r="S795" s="6"/>
    </row>
    <row r="796" spans="5:19" ht="15.75" customHeight="1" x14ac:dyDescent="0.25">
      <c r="E796" s="9"/>
      <c r="I796" s="10"/>
      <c r="K796" s="9"/>
      <c r="L796" s="9"/>
      <c r="O796" s="9"/>
      <c r="P796" s="9"/>
      <c r="Q796" s="9"/>
      <c r="R796" s="9"/>
      <c r="S796" s="6"/>
    </row>
    <row r="797" spans="5:19" ht="15.75" customHeight="1" x14ac:dyDescent="0.25">
      <c r="E797" s="9"/>
      <c r="I797" s="10"/>
      <c r="K797" s="9"/>
      <c r="L797" s="9"/>
      <c r="O797" s="9"/>
      <c r="P797" s="9"/>
      <c r="Q797" s="9"/>
      <c r="R797" s="9"/>
      <c r="S797" s="6"/>
    </row>
    <row r="798" spans="5:19" ht="15.75" customHeight="1" x14ac:dyDescent="0.25">
      <c r="E798" s="9"/>
      <c r="I798" s="10"/>
      <c r="K798" s="9"/>
      <c r="L798" s="9"/>
      <c r="O798" s="9"/>
      <c r="P798" s="9"/>
      <c r="Q798" s="9"/>
      <c r="R798" s="9"/>
      <c r="S798" s="6"/>
    </row>
    <row r="799" spans="5:19" ht="15.75" customHeight="1" x14ac:dyDescent="0.25">
      <c r="E799" s="9"/>
      <c r="I799" s="10"/>
      <c r="K799" s="9"/>
      <c r="L799" s="9"/>
      <c r="O799" s="9"/>
      <c r="P799" s="9"/>
      <c r="Q799" s="9"/>
      <c r="R799" s="9"/>
      <c r="S799" s="6"/>
    </row>
    <row r="800" spans="5:19" ht="15.75" customHeight="1" x14ac:dyDescent="0.25">
      <c r="E800" s="9"/>
      <c r="I800" s="10"/>
      <c r="K800" s="9"/>
      <c r="L800" s="9"/>
      <c r="O800" s="9"/>
      <c r="P800" s="9"/>
      <c r="Q800" s="9"/>
      <c r="R800" s="9"/>
      <c r="S800" s="6"/>
    </row>
    <row r="801" spans="5:19" ht="15.75" customHeight="1" x14ac:dyDescent="0.25">
      <c r="E801" s="9"/>
      <c r="I801" s="10"/>
      <c r="K801" s="9"/>
      <c r="L801" s="9"/>
      <c r="O801" s="9"/>
      <c r="P801" s="9"/>
      <c r="Q801" s="9"/>
      <c r="R801" s="9"/>
      <c r="S801" s="6"/>
    </row>
    <row r="802" spans="5:19" ht="15.75" customHeight="1" x14ac:dyDescent="0.25">
      <c r="E802" s="9"/>
      <c r="I802" s="10"/>
      <c r="K802" s="9"/>
      <c r="L802" s="9"/>
      <c r="O802" s="9"/>
      <c r="P802" s="9"/>
      <c r="Q802" s="9"/>
      <c r="R802" s="9"/>
      <c r="S802" s="6"/>
    </row>
    <row r="803" spans="5:19" ht="15.75" customHeight="1" x14ac:dyDescent="0.25">
      <c r="E803" s="9"/>
      <c r="I803" s="10"/>
      <c r="K803" s="9"/>
      <c r="L803" s="9"/>
      <c r="O803" s="9"/>
      <c r="P803" s="9"/>
      <c r="Q803" s="9"/>
      <c r="R803" s="9"/>
      <c r="S803" s="6"/>
    </row>
    <row r="804" spans="5:19" ht="15.75" customHeight="1" x14ac:dyDescent="0.25">
      <c r="E804" s="9"/>
      <c r="I804" s="10"/>
      <c r="K804" s="9"/>
      <c r="L804" s="9"/>
      <c r="O804" s="9"/>
      <c r="P804" s="9"/>
      <c r="Q804" s="9"/>
      <c r="R804" s="9"/>
      <c r="S804" s="6"/>
    </row>
    <row r="805" spans="5:19" ht="15.75" customHeight="1" x14ac:dyDescent="0.25">
      <c r="E805" s="9"/>
      <c r="I805" s="10"/>
      <c r="K805" s="9"/>
      <c r="L805" s="9"/>
      <c r="O805" s="9"/>
      <c r="P805" s="9"/>
      <c r="Q805" s="9"/>
      <c r="R805" s="9"/>
      <c r="S805" s="6"/>
    </row>
    <row r="806" spans="5:19" ht="15.75" customHeight="1" x14ac:dyDescent="0.25">
      <c r="E806" s="9"/>
      <c r="I806" s="10"/>
      <c r="K806" s="9"/>
      <c r="L806" s="9"/>
      <c r="O806" s="9"/>
      <c r="P806" s="9"/>
      <c r="Q806" s="9"/>
      <c r="R806" s="9"/>
      <c r="S806" s="6"/>
    </row>
    <row r="807" spans="5:19" ht="15.75" customHeight="1" x14ac:dyDescent="0.25">
      <c r="E807" s="9"/>
      <c r="I807" s="10"/>
      <c r="K807" s="9"/>
      <c r="L807" s="9"/>
      <c r="O807" s="9"/>
      <c r="P807" s="9"/>
      <c r="Q807" s="9"/>
      <c r="R807" s="9"/>
      <c r="S807" s="6"/>
    </row>
    <row r="808" spans="5:19" ht="15.75" customHeight="1" x14ac:dyDescent="0.25">
      <c r="E808" s="9"/>
      <c r="I808" s="10"/>
      <c r="K808" s="9"/>
      <c r="L808" s="9"/>
      <c r="O808" s="9"/>
      <c r="P808" s="9"/>
      <c r="Q808" s="9"/>
      <c r="R808" s="9"/>
      <c r="S808" s="6"/>
    </row>
    <row r="809" spans="5:19" ht="15.75" customHeight="1" x14ac:dyDescent="0.25">
      <c r="E809" s="9"/>
      <c r="I809" s="10"/>
      <c r="K809" s="9"/>
      <c r="L809" s="9"/>
      <c r="O809" s="9"/>
      <c r="P809" s="9"/>
      <c r="Q809" s="9"/>
      <c r="R809" s="9"/>
      <c r="S809" s="6"/>
    </row>
    <row r="810" spans="5:19" ht="15.75" customHeight="1" x14ac:dyDescent="0.25">
      <c r="E810" s="9"/>
      <c r="I810" s="10"/>
      <c r="K810" s="9"/>
      <c r="L810" s="9"/>
      <c r="O810" s="9"/>
      <c r="P810" s="9"/>
      <c r="Q810" s="9"/>
      <c r="R810" s="9"/>
      <c r="S810" s="6"/>
    </row>
    <row r="811" spans="5:19" ht="15.75" customHeight="1" x14ac:dyDescent="0.25">
      <c r="E811" s="9"/>
      <c r="I811" s="10"/>
      <c r="K811" s="9"/>
      <c r="L811" s="9"/>
      <c r="O811" s="9"/>
      <c r="P811" s="9"/>
      <c r="Q811" s="9"/>
      <c r="R811" s="9"/>
      <c r="S811" s="6"/>
    </row>
    <row r="812" spans="5:19" ht="15.75" customHeight="1" x14ac:dyDescent="0.25">
      <c r="E812" s="9"/>
      <c r="I812" s="10"/>
      <c r="K812" s="9"/>
      <c r="L812" s="9"/>
      <c r="O812" s="9"/>
      <c r="P812" s="9"/>
      <c r="Q812" s="9"/>
      <c r="R812" s="9"/>
      <c r="S812" s="6"/>
    </row>
    <row r="813" spans="5:19" ht="15.75" customHeight="1" x14ac:dyDescent="0.25">
      <c r="E813" s="9"/>
      <c r="I813" s="10"/>
      <c r="K813" s="9"/>
      <c r="L813" s="9"/>
      <c r="O813" s="9"/>
      <c r="P813" s="9"/>
      <c r="Q813" s="9"/>
      <c r="R813" s="9"/>
      <c r="S813" s="6"/>
    </row>
    <row r="814" spans="5:19" ht="15.75" customHeight="1" x14ac:dyDescent="0.25">
      <c r="E814" s="9"/>
      <c r="I814" s="10"/>
      <c r="K814" s="9"/>
      <c r="L814" s="9"/>
      <c r="O814" s="9"/>
      <c r="P814" s="9"/>
      <c r="Q814" s="9"/>
      <c r="R814" s="9"/>
      <c r="S814" s="6"/>
    </row>
    <row r="815" spans="5:19" ht="15.75" customHeight="1" x14ac:dyDescent="0.25">
      <c r="E815" s="9"/>
      <c r="I815" s="10"/>
      <c r="K815" s="9"/>
      <c r="L815" s="9"/>
      <c r="O815" s="9"/>
      <c r="P815" s="9"/>
      <c r="Q815" s="9"/>
      <c r="R815" s="9"/>
      <c r="S815" s="6"/>
    </row>
    <row r="816" spans="5:19" ht="15.75" customHeight="1" x14ac:dyDescent="0.25">
      <c r="E816" s="9"/>
      <c r="I816" s="10"/>
      <c r="K816" s="9"/>
      <c r="L816" s="9"/>
      <c r="O816" s="9"/>
      <c r="P816" s="9"/>
      <c r="Q816" s="9"/>
      <c r="R816" s="9"/>
      <c r="S816" s="6"/>
    </row>
    <row r="817" spans="5:19" ht="15.75" customHeight="1" x14ac:dyDescent="0.25">
      <c r="E817" s="9"/>
      <c r="I817" s="10"/>
      <c r="K817" s="9"/>
      <c r="L817" s="9"/>
      <c r="O817" s="9"/>
      <c r="P817" s="9"/>
      <c r="Q817" s="9"/>
      <c r="R817" s="9"/>
      <c r="S817" s="6"/>
    </row>
    <row r="818" spans="5:19" ht="15.75" customHeight="1" x14ac:dyDescent="0.25">
      <c r="E818" s="9"/>
      <c r="I818" s="10"/>
      <c r="K818" s="9"/>
      <c r="L818" s="9"/>
      <c r="O818" s="9"/>
      <c r="P818" s="9"/>
      <c r="Q818" s="9"/>
      <c r="R818" s="9"/>
      <c r="S818" s="6"/>
    </row>
    <row r="819" spans="5:19" ht="15.75" customHeight="1" x14ac:dyDescent="0.25">
      <c r="E819" s="9"/>
      <c r="I819" s="10"/>
      <c r="K819" s="9"/>
      <c r="L819" s="9"/>
      <c r="O819" s="9"/>
      <c r="P819" s="9"/>
      <c r="Q819" s="9"/>
      <c r="R819" s="9"/>
      <c r="S819" s="6"/>
    </row>
    <row r="820" spans="5:19" ht="15.75" customHeight="1" x14ac:dyDescent="0.25">
      <c r="E820" s="9"/>
      <c r="I820" s="10"/>
      <c r="K820" s="9"/>
      <c r="L820" s="9"/>
      <c r="O820" s="9"/>
      <c r="P820" s="9"/>
      <c r="Q820" s="9"/>
      <c r="R820" s="9"/>
      <c r="S820" s="6"/>
    </row>
    <row r="821" spans="5:19" ht="15.75" customHeight="1" x14ac:dyDescent="0.25">
      <c r="E821" s="9"/>
      <c r="I821" s="10"/>
      <c r="K821" s="9"/>
      <c r="L821" s="9"/>
      <c r="O821" s="9"/>
      <c r="P821" s="9"/>
      <c r="Q821" s="9"/>
      <c r="R821" s="9"/>
      <c r="S821" s="6"/>
    </row>
    <row r="822" spans="5:19" ht="15.75" customHeight="1" x14ac:dyDescent="0.25">
      <c r="E822" s="9"/>
      <c r="I822" s="10"/>
      <c r="K822" s="9"/>
      <c r="L822" s="9"/>
      <c r="O822" s="9"/>
      <c r="P822" s="9"/>
      <c r="Q822" s="9"/>
      <c r="R822" s="9"/>
      <c r="S822" s="6"/>
    </row>
    <row r="823" spans="5:19" ht="15.75" customHeight="1" x14ac:dyDescent="0.25">
      <c r="E823" s="9"/>
      <c r="I823" s="10"/>
      <c r="K823" s="9"/>
      <c r="L823" s="9"/>
      <c r="O823" s="9"/>
      <c r="P823" s="9"/>
      <c r="Q823" s="9"/>
      <c r="R823" s="9"/>
      <c r="S823" s="6"/>
    </row>
    <row r="824" spans="5:19" ht="15.75" customHeight="1" x14ac:dyDescent="0.25">
      <c r="E824" s="9"/>
      <c r="I824" s="10"/>
      <c r="K824" s="9"/>
      <c r="L824" s="9"/>
      <c r="O824" s="9"/>
      <c r="P824" s="9"/>
      <c r="Q824" s="9"/>
      <c r="R824" s="9"/>
      <c r="S824" s="6"/>
    </row>
    <row r="825" spans="5:19" ht="15.75" customHeight="1" x14ac:dyDescent="0.25">
      <c r="E825" s="9"/>
      <c r="I825" s="10"/>
      <c r="K825" s="9"/>
      <c r="L825" s="9"/>
      <c r="O825" s="9"/>
      <c r="P825" s="9"/>
      <c r="Q825" s="9"/>
      <c r="R825" s="9"/>
      <c r="S825" s="6"/>
    </row>
    <row r="826" spans="5:19" ht="15.75" customHeight="1" x14ac:dyDescent="0.25">
      <c r="E826" s="9"/>
      <c r="I826" s="10"/>
      <c r="K826" s="9"/>
      <c r="L826" s="9"/>
      <c r="O826" s="9"/>
      <c r="P826" s="9"/>
      <c r="Q826" s="9"/>
      <c r="R826" s="9"/>
      <c r="S826" s="6"/>
    </row>
    <row r="827" spans="5:19" ht="15.75" customHeight="1" x14ac:dyDescent="0.25">
      <c r="E827" s="9"/>
      <c r="I827" s="10"/>
      <c r="K827" s="9"/>
      <c r="L827" s="9"/>
      <c r="O827" s="9"/>
      <c r="P827" s="9"/>
      <c r="Q827" s="9"/>
      <c r="R827" s="9"/>
      <c r="S827" s="6"/>
    </row>
    <row r="828" spans="5:19" ht="15.75" customHeight="1" x14ac:dyDescent="0.25">
      <c r="E828" s="9"/>
      <c r="I828" s="10"/>
      <c r="K828" s="9"/>
      <c r="L828" s="9"/>
      <c r="O828" s="9"/>
      <c r="P828" s="9"/>
      <c r="Q828" s="9"/>
      <c r="R828" s="9"/>
      <c r="S828" s="6"/>
    </row>
    <row r="829" spans="5:19" ht="15.75" customHeight="1" x14ac:dyDescent="0.25">
      <c r="E829" s="9"/>
      <c r="I829" s="10"/>
      <c r="K829" s="9"/>
      <c r="L829" s="9"/>
      <c r="O829" s="9"/>
      <c r="P829" s="9"/>
      <c r="Q829" s="9"/>
      <c r="R829" s="9"/>
      <c r="S829" s="6"/>
    </row>
    <row r="830" spans="5:19" ht="15.75" customHeight="1" x14ac:dyDescent="0.25">
      <c r="E830" s="9"/>
      <c r="I830" s="10"/>
      <c r="K830" s="9"/>
      <c r="L830" s="9"/>
      <c r="O830" s="9"/>
      <c r="P830" s="9"/>
      <c r="Q830" s="9"/>
      <c r="R830" s="9"/>
      <c r="S830" s="6"/>
    </row>
    <row r="831" spans="5:19" ht="15.75" customHeight="1" x14ac:dyDescent="0.25">
      <c r="E831" s="9"/>
      <c r="I831" s="10"/>
      <c r="K831" s="9"/>
      <c r="L831" s="9"/>
      <c r="O831" s="9"/>
      <c r="P831" s="9"/>
      <c r="Q831" s="9"/>
      <c r="R831" s="9"/>
      <c r="S831" s="6"/>
    </row>
    <row r="832" spans="5:19" ht="15.75" customHeight="1" x14ac:dyDescent="0.25">
      <c r="E832" s="9"/>
      <c r="I832" s="10"/>
      <c r="K832" s="9"/>
      <c r="L832" s="9"/>
      <c r="O832" s="9"/>
      <c r="P832" s="9"/>
      <c r="Q832" s="9"/>
      <c r="R832" s="9"/>
      <c r="S832" s="6"/>
    </row>
    <row r="833" spans="5:19" ht="15.75" customHeight="1" x14ac:dyDescent="0.25">
      <c r="E833" s="9"/>
      <c r="I833" s="10"/>
      <c r="K833" s="9"/>
      <c r="L833" s="9"/>
      <c r="O833" s="9"/>
      <c r="P833" s="9"/>
      <c r="Q833" s="9"/>
      <c r="R833" s="9"/>
      <c r="S833" s="6"/>
    </row>
    <row r="834" spans="5:19" ht="15.75" customHeight="1" x14ac:dyDescent="0.25">
      <c r="E834" s="9"/>
      <c r="I834" s="10"/>
      <c r="K834" s="9"/>
      <c r="L834" s="9"/>
      <c r="O834" s="9"/>
      <c r="P834" s="9"/>
      <c r="Q834" s="9"/>
      <c r="R834" s="9"/>
      <c r="S834" s="6"/>
    </row>
    <row r="835" spans="5:19" ht="15.75" customHeight="1" x14ac:dyDescent="0.25">
      <c r="E835" s="9"/>
      <c r="I835" s="10"/>
      <c r="K835" s="9"/>
      <c r="L835" s="9"/>
      <c r="O835" s="9"/>
      <c r="P835" s="9"/>
      <c r="Q835" s="9"/>
      <c r="R835" s="9"/>
      <c r="S835" s="6"/>
    </row>
    <row r="836" spans="5:19" ht="15.75" customHeight="1" x14ac:dyDescent="0.25">
      <c r="E836" s="9"/>
      <c r="I836" s="10"/>
      <c r="K836" s="9"/>
      <c r="L836" s="9"/>
      <c r="O836" s="9"/>
      <c r="P836" s="9"/>
      <c r="Q836" s="9"/>
      <c r="R836" s="9"/>
      <c r="S836" s="6"/>
    </row>
    <row r="837" spans="5:19" ht="15.75" customHeight="1" x14ac:dyDescent="0.25">
      <c r="E837" s="9"/>
      <c r="I837" s="10"/>
      <c r="K837" s="9"/>
      <c r="L837" s="9"/>
      <c r="O837" s="9"/>
      <c r="P837" s="9"/>
      <c r="Q837" s="9"/>
      <c r="R837" s="9"/>
      <c r="S837" s="6"/>
    </row>
    <row r="838" spans="5:19" ht="15.75" customHeight="1" x14ac:dyDescent="0.25">
      <c r="E838" s="9"/>
      <c r="I838" s="10"/>
      <c r="K838" s="9"/>
      <c r="L838" s="9"/>
      <c r="O838" s="9"/>
      <c r="P838" s="9"/>
      <c r="Q838" s="9"/>
      <c r="R838" s="9"/>
      <c r="S838" s="6"/>
    </row>
    <row r="839" spans="5:19" ht="15.75" customHeight="1" x14ac:dyDescent="0.25">
      <c r="E839" s="9"/>
      <c r="I839" s="10"/>
      <c r="K839" s="9"/>
      <c r="L839" s="9"/>
      <c r="O839" s="9"/>
      <c r="P839" s="9"/>
      <c r="Q839" s="9"/>
      <c r="R839" s="9"/>
      <c r="S839" s="6"/>
    </row>
    <row r="840" spans="5:19" ht="15.75" customHeight="1" x14ac:dyDescent="0.25">
      <c r="E840" s="9"/>
      <c r="I840" s="10"/>
      <c r="K840" s="9"/>
      <c r="L840" s="9"/>
      <c r="O840" s="9"/>
      <c r="P840" s="9"/>
      <c r="Q840" s="9"/>
      <c r="R840" s="9"/>
      <c r="S840" s="6"/>
    </row>
    <row r="841" spans="5:19" ht="15.75" customHeight="1" x14ac:dyDescent="0.25">
      <c r="E841" s="9"/>
      <c r="I841" s="10"/>
      <c r="K841" s="9"/>
      <c r="L841" s="9"/>
      <c r="O841" s="9"/>
      <c r="P841" s="9"/>
      <c r="Q841" s="9"/>
      <c r="R841" s="9"/>
      <c r="S841" s="6"/>
    </row>
    <row r="842" spans="5:19" ht="15.75" customHeight="1" x14ac:dyDescent="0.25">
      <c r="E842" s="9"/>
      <c r="I842" s="10"/>
      <c r="K842" s="9"/>
      <c r="L842" s="9"/>
      <c r="O842" s="9"/>
      <c r="P842" s="9"/>
      <c r="Q842" s="9"/>
      <c r="R842" s="9"/>
      <c r="S842" s="6"/>
    </row>
    <row r="843" spans="5:19" ht="15.75" customHeight="1" x14ac:dyDescent="0.25">
      <c r="E843" s="9"/>
      <c r="I843" s="10"/>
      <c r="K843" s="9"/>
      <c r="L843" s="9"/>
      <c r="O843" s="9"/>
      <c r="P843" s="9"/>
      <c r="Q843" s="9"/>
      <c r="R843" s="9"/>
      <c r="S843" s="6"/>
    </row>
    <row r="844" spans="5:19" ht="15.75" customHeight="1" x14ac:dyDescent="0.25">
      <c r="E844" s="9"/>
      <c r="I844" s="10"/>
      <c r="K844" s="9"/>
      <c r="L844" s="9"/>
      <c r="O844" s="9"/>
      <c r="P844" s="9"/>
      <c r="Q844" s="9"/>
      <c r="R844" s="9"/>
      <c r="S844" s="6"/>
    </row>
    <row r="845" spans="5:19" ht="15.75" customHeight="1" x14ac:dyDescent="0.25">
      <c r="E845" s="9"/>
      <c r="I845" s="10"/>
      <c r="K845" s="9"/>
      <c r="L845" s="9"/>
      <c r="O845" s="9"/>
      <c r="P845" s="9"/>
      <c r="Q845" s="9"/>
      <c r="R845" s="9"/>
      <c r="S845" s="6"/>
    </row>
    <row r="846" spans="5:19" ht="15.75" customHeight="1" x14ac:dyDescent="0.25">
      <c r="E846" s="9"/>
      <c r="I846" s="10"/>
      <c r="K846" s="9"/>
      <c r="L846" s="9"/>
      <c r="O846" s="9"/>
      <c r="P846" s="9"/>
      <c r="Q846" s="9"/>
      <c r="R846" s="9"/>
      <c r="S846" s="6"/>
    </row>
    <row r="847" spans="5:19" ht="15.75" customHeight="1" x14ac:dyDescent="0.25">
      <c r="E847" s="9"/>
      <c r="I847" s="10"/>
      <c r="K847" s="9"/>
      <c r="L847" s="9"/>
      <c r="O847" s="9"/>
      <c r="P847" s="9"/>
      <c r="Q847" s="9"/>
      <c r="R847" s="9"/>
      <c r="S847" s="6"/>
    </row>
    <row r="848" spans="5:19" ht="15.75" customHeight="1" x14ac:dyDescent="0.25">
      <c r="E848" s="9"/>
      <c r="I848" s="10"/>
      <c r="K848" s="9"/>
      <c r="L848" s="9"/>
      <c r="O848" s="9"/>
      <c r="P848" s="9"/>
      <c r="Q848" s="9"/>
      <c r="R848" s="9"/>
      <c r="S848" s="6"/>
    </row>
    <row r="849" spans="5:19" ht="15.75" customHeight="1" x14ac:dyDescent="0.25">
      <c r="E849" s="9"/>
      <c r="I849" s="10"/>
      <c r="K849" s="9"/>
      <c r="L849" s="9"/>
      <c r="O849" s="9"/>
      <c r="P849" s="9"/>
      <c r="Q849" s="9"/>
      <c r="R849" s="9"/>
      <c r="S849" s="6"/>
    </row>
    <row r="850" spans="5:19" ht="15.75" customHeight="1" x14ac:dyDescent="0.25">
      <c r="E850" s="9"/>
      <c r="I850" s="10"/>
      <c r="K850" s="9"/>
      <c r="L850" s="9"/>
      <c r="O850" s="9"/>
      <c r="P850" s="9"/>
      <c r="Q850" s="9"/>
      <c r="R850" s="9"/>
      <c r="S850" s="6"/>
    </row>
    <row r="851" spans="5:19" ht="15.75" customHeight="1" x14ac:dyDescent="0.25">
      <c r="E851" s="9"/>
      <c r="I851" s="10"/>
      <c r="K851" s="9"/>
      <c r="L851" s="9"/>
      <c r="O851" s="9"/>
      <c r="P851" s="9"/>
      <c r="Q851" s="9"/>
      <c r="R851" s="9"/>
      <c r="S851" s="6"/>
    </row>
    <row r="852" spans="5:19" ht="15.75" customHeight="1" x14ac:dyDescent="0.25">
      <c r="E852" s="9"/>
      <c r="I852" s="10"/>
      <c r="K852" s="9"/>
      <c r="L852" s="9"/>
      <c r="O852" s="9"/>
      <c r="P852" s="9"/>
      <c r="Q852" s="9"/>
      <c r="R852" s="9"/>
      <c r="S852" s="6"/>
    </row>
    <row r="853" spans="5:19" ht="15.75" customHeight="1" x14ac:dyDescent="0.25">
      <c r="E853" s="9"/>
      <c r="I853" s="10"/>
      <c r="K853" s="9"/>
      <c r="L853" s="9"/>
      <c r="O853" s="9"/>
      <c r="P853" s="9"/>
      <c r="Q853" s="9"/>
      <c r="R853" s="9"/>
      <c r="S853" s="6"/>
    </row>
    <row r="854" spans="5:19" ht="15.75" customHeight="1" x14ac:dyDescent="0.25">
      <c r="E854" s="9"/>
      <c r="I854" s="10"/>
      <c r="K854" s="9"/>
      <c r="L854" s="9"/>
      <c r="O854" s="9"/>
      <c r="P854" s="9"/>
      <c r="Q854" s="9"/>
      <c r="R854" s="9"/>
      <c r="S854" s="6"/>
    </row>
    <row r="855" spans="5:19" ht="15.75" customHeight="1" x14ac:dyDescent="0.25">
      <c r="E855" s="9"/>
      <c r="I855" s="10"/>
      <c r="K855" s="9"/>
      <c r="L855" s="9"/>
      <c r="O855" s="9"/>
      <c r="P855" s="9"/>
      <c r="Q855" s="9"/>
      <c r="R855" s="9"/>
      <c r="S855" s="6"/>
    </row>
    <row r="856" spans="5:19" ht="15.75" customHeight="1" x14ac:dyDescent="0.25">
      <c r="E856" s="9"/>
      <c r="I856" s="10"/>
      <c r="K856" s="9"/>
      <c r="L856" s="9"/>
      <c r="O856" s="9"/>
      <c r="P856" s="9"/>
      <c r="Q856" s="9"/>
      <c r="R856" s="9"/>
      <c r="S856" s="6"/>
    </row>
    <row r="857" spans="5:19" ht="15.75" customHeight="1" x14ac:dyDescent="0.25">
      <c r="E857" s="9"/>
      <c r="I857" s="10"/>
      <c r="K857" s="9"/>
      <c r="L857" s="9"/>
      <c r="O857" s="9"/>
      <c r="P857" s="9"/>
      <c r="Q857" s="9"/>
      <c r="R857" s="9"/>
      <c r="S857" s="6"/>
    </row>
    <row r="858" spans="5:19" ht="15.75" customHeight="1" x14ac:dyDescent="0.25">
      <c r="E858" s="9"/>
      <c r="I858" s="10"/>
      <c r="K858" s="9"/>
      <c r="L858" s="9"/>
      <c r="O858" s="9"/>
      <c r="P858" s="9"/>
      <c r="Q858" s="9"/>
      <c r="R858" s="9"/>
      <c r="S858" s="6"/>
    </row>
    <row r="859" spans="5:19" ht="15.75" customHeight="1" x14ac:dyDescent="0.25">
      <c r="E859" s="9"/>
      <c r="I859" s="10"/>
      <c r="K859" s="9"/>
      <c r="L859" s="9"/>
      <c r="O859" s="9"/>
      <c r="P859" s="9"/>
      <c r="Q859" s="9"/>
      <c r="R859" s="9"/>
      <c r="S859" s="6"/>
    </row>
    <row r="860" spans="5:19" ht="15.75" customHeight="1" x14ac:dyDescent="0.25">
      <c r="E860" s="9"/>
      <c r="I860" s="10"/>
      <c r="K860" s="9"/>
      <c r="L860" s="9"/>
      <c r="O860" s="9"/>
      <c r="P860" s="9"/>
      <c r="Q860" s="9"/>
      <c r="R860" s="9"/>
      <c r="S860" s="6"/>
    </row>
    <row r="861" spans="5:19" ht="15.75" customHeight="1" x14ac:dyDescent="0.25">
      <c r="E861" s="9"/>
      <c r="I861" s="10"/>
      <c r="K861" s="9"/>
      <c r="L861" s="9"/>
      <c r="O861" s="9"/>
      <c r="P861" s="9"/>
      <c r="Q861" s="9"/>
      <c r="R861" s="9"/>
      <c r="S861" s="6"/>
    </row>
    <row r="862" spans="5:19" ht="15.75" customHeight="1" x14ac:dyDescent="0.25">
      <c r="E862" s="9"/>
      <c r="I862" s="10"/>
      <c r="K862" s="9"/>
      <c r="L862" s="9"/>
      <c r="O862" s="9"/>
      <c r="P862" s="9"/>
      <c r="Q862" s="9"/>
      <c r="R862" s="9"/>
      <c r="S862" s="6"/>
    </row>
    <row r="863" spans="5:19" ht="15.75" customHeight="1" x14ac:dyDescent="0.25">
      <c r="E863" s="9"/>
      <c r="I863" s="10"/>
      <c r="K863" s="9"/>
      <c r="L863" s="9"/>
      <c r="O863" s="9"/>
      <c r="P863" s="9"/>
      <c r="Q863" s="9"/>
      <c r="R863" s="9"/>
      <c r="S863" s="6"/>
    </row>
    <row r="864" spans="5:19" ht="15.75" customHeight="1" x14ac:dyDescent="0.25">
      <c r="E864" s="9"/>
      <c r="I864" s="10"/>
      <c r="K864" s="9"/>
      <c r="L864" s="9"/>
      <c r="O864" s="9"/>
      <c r="P864" s="9"/>
      <c r="Q864" s="9"/>
      <c r="R864" s="9"/>
      <c r="S864" s="6"/>
    </row>
    <row r="865" spans="5:19" ht="15.75" customHeight="1" x14ac:dyDescent="0.25">
      <c r="E865" s="9"/>
      <c r="I865" s="10"/>
      <c r="K865" s="9"/>
      <c r="L865" s="9"/>
      <c r="O865" s="9"/>
      <c r="P865" s="9"/>
      <c r="Q865" s="9"/>
      <c r="R865" s="9"/>
      <c r="S865" s="6"/>
    </row>
    <row r="866" spans="5:19" ht="15.75" customHeight="1" x14ac:dyDescent="0.25">
      <c r="E866" s="9"/>
      <c r="I866" s="10"/>
      <c r="K866" s="9"/>
      <c r="L866" s="9"/>
      <c r="O866" s="9"/>
      <c r="P866" s="9"/>
      <c r="Q866" s="9"/>
      <c r="R866" s="9"/>
      <c r="S866" s="6"/>
    </row>
    <row r="867" spans="5:19" ht="15.75" customHeight="1" x14ac:dyDescent="0.25">
      <c r="E867" s="9"/>
      <c r="I867" s="10"/>
      <c r="K867" s="9"/>
      <c r="L867" s="9"/>
      <c r="O867" s="9"/>
      <c r="P867" s="9"/>
      <c r="Q867" s="9"/>
      <c r="R867" s="9"/>
      <c r="S867" s="6"/>
    </row>
    <row r="868" spans="5:19" ht="15.75" customHeight="1" x14ac:dyDescent="0.25">
      <c r="E868" s="9"/>
      <c r="I868" s="10"/>
      <c r="K868" s="9"/>
      <c r="L868" s="9"/>
      <c r="O868" s="9"/>
      <c r="P868" s="9"/>
      <c r="Q868" s="9"/>
      <c r="R868" s="9"/>
      <c r="S868" s="6"/>
    </row>
    <row r="869" spans="5:19" ht="15.75" customHeight="1" x14ac:dyDescent="0.25">
      <c r="E869" s="9"/>
      <c r="I869" s="10"/>
      <c r="K869" s="9"/>
      <c r="L869" s="9"/>
      <c r="O869" s="9"/>
      <c r="P869" s="9"/>
      <c r="Q869" s="9"/>
      <c r="R869" s="9"/>
      <c r="S869" s="6"/>
    </row>
    <row r="870" spans="5:19" ht="15.75" customHeight="1" x14ac:dyDescent="0.25">
      <c r="E870" s="9"/>
      <c r="I870" s="10"/>
      <c r="K870" s="9"/>
      <c r="L870" s="9"/>
      <c r="O870" s="9"/>
      <c r="P870" s="9"/>
      <c r="Q870" s="9"/>
      <c r="R870" s="9"/>
      <c r="S870" s="6"/>
    </row>
    <row r="871" spans="5:19" ht="15.75" customHeight="1" x14ac:dyDescent="0.25">
      <c r="E871" s="9"/>
      <c r="I871" s="10"/>
      <c r="K871" s="9"/>
      <c r="L871" s="9"/>
      <c r="O871" s="9"/>
      <c r="P871" s="9"/>
      <c r="Q871" s="9"/>
      <c r="R871" s="9"/>
      <c r="S871" s="6"/>
    </row>
    <row r="872" spans="5:19" ht="15.75" customHeight="1" x14ac:dyDescent="0.25">
      <c r="E872" s="9"/>
      <c r="I872" s="10"/>
      <c r="K872" s="9"/>
      <c r="L872" s="9"/>
      <c r="O872" s="9"/>
      <c r="P872" s="9"/>
      <c r="Q872" s="9"/>
      <c r="R872" s="9"/>
      <c r="S872" s="6"/>
    </row>
    <row r="873" spans="5:19" ht="15.75" customHeight="1" x14ac:dyDescent="0.25">
      <c r="E873" s="9"/>
      <c r="I873" s="10"/>
      <c r="K873" s="9"/>
      <c r="L873" s="9"/>
      <c r="O873" s="9"/>
      <c r="P873" s="9"/>
      <c r="Q873" s="9"/>
      <c r="R873" s="9"/>
      <c r="S873" s="6"/>
    </row>
    <row r="874" spans="5:19" ht="15.75" customHeight="1" x14ac:dyDescent="0.25">
      <c r="E874" s="9"/>
      <c r="I874" s="10"/>
      <c r="K874" s="9"/>
      <c r="L874" s="9"/>
      <c r="O874" s="9"/>
      <c r="P874" s="9"/>
      <c r="Q874" s="9"/>
      <c r="R874" s="9"/>
      <c r="S874" s="6"/>
    </row>
    <row r="875" spans="5:19" ht="15.75" customHeight="1" x14ac:dyDescent="0.25">
      <c r="E875" s="9"/>
      <c r="I875" s="10"/>
      <c r="K875" s="9"/>
      <c r="L875" s="9"/>
      <c r="O875" s="9"/>
      <c r="P875" s="9"/>
      <c r="Q875" s="9"/>
      <c r="R875" s="9"/>
      <c r="S875" s="6"/>
    </row>
    <row r="876" spans="5:19" ht="15.75" customHeight="1" x14ac:dyDescent="0.25">
      <c r="E876" s="9"/>
      <c r="I876" s="10"/>
      <c r="K876" s="9"/>
      <c r="L876" s="9"/>
      <c r="O876" s="9"/>
      <c r="P876" s="9"/>
      <c r="Q876" s="9"/>
      <c r="R876" s="9"/>
      <c r="S876" s="6"/>
    </row>
    <row r="877" spans="5:19" ht="15.75" customHeight="1" x14ac:dyDescent="0.25">
      <c r="E877" s="9"/>
      <c r="I877" s="10"/>
      <c r="K877" s="9"/>
      <c r="L877" s="9"/>
      <c r="O877" s="9"/>
      <c r="P877" s="9"/>
      <c r="Q877" s="9"/>
      <c r="R877" s="9"/>
      <c r="S877" s="6"/>
    </row>
    <row r="878" spans="5:19" ht="15.75" customHeight="1" x14ac:dyDescent="0.25">
      <c r="E878" s="9"/>
      <c r="I878" s="10"/>
      <c r="K878" s="9"/>
      <c r="L878" s="9"/>
      <c r="O878" s="9"/>
      <c r="P878" s="9"/>
      <c r="Q878" s="9"/>
      <c r="R878" s="9"/>
      <c r="S878" s="6"/>
    </row>
    <row r="879" spans="5:19" ht="15.75" customHeight="1" x14ac:dyDescent="0.25">
      <c r="E879" s="9"/>
      <c r="I879" s="10"/>
      <c r="K879" s="9"/>
      <c r="L879" s="9"/>
      <c r="O879" s="9"/>
      <c r="P879" s="9"/>
      <c r="Q879" s="9"/>
      <c r="R879" s="9"/>
      <c r="S879" s="6"/>
    </row>
    <row r="880" spans="5:19" ht="15.75" customHeight="1" x14ac:dyDescent="0.25">
      <c r="E880" s="9"/>
      <c r="I880" s="10"/>
      <c r="K880" s="9"/>
      <c r="L880" s="9"/>
      <c r="O880" s="9"/>
      <c r="P880" s="9"/>
      <c r="Q880" s="9"/>
      <c r="R880" s="9"/>
      <c r="S880" s="6"/>
    </row>
    <row r="881" spans="5:19" ht="15.75" customHeight="1" x14ac:dyDescent="0.25">
      <c r="E881" s="9"/>
      <c r="I881" s="10"/>
      <c r="K881" s="9"/>
      <c r="L881" s="9"/>
      <c r="O881" s="9"/>
      <c r="P881" s="9"/>
      <c r="Q881" s="9"/>
      <c r="R881" s="9"/>
      <c r="S881" s="6"/>
    </row>
    <row r="882" spans="5:19" ht="15.75" customHeight="1" x14ac:dyDescent="0.25">
      <c r="E882" s="9"/>
      <c r="I882" s="10"/>
      <c r="K882" s="9"/>
      <c r="L882" s="9"/>
      <c r="O882" s="9"/>
      <c r="P882" s="9"/>
      <c r="Q882" s="9"/>
      <c r="R882" s="9"/>
      <c r="S882" s="6"/>
    </row>
    <row r="883" spans="5:19" ht="15.75" customHeight="1" x14ac:dyDescent="0.25">
      <c r="E883" s="9"/>
      <c r="I883" s="10"/>
      <c r="K883" s="9"/>
      <c r="L883" s="9"/>
      <c r="O883" s="9"/>
      <c r="P883" s="9"/>
      <c r="Q883" s="9"/>
      <c r="R883" s="9"/>
      <c r="S883" s="6"/>
    </row>
    <row r="884" spans="5:19" ht="15.75" customHeight="1" x14ac:dyDescent="0.25">
      <c r="E884" s="9"/>
      <c r="I884" s="10"/>
      <c r="K884" s="9"/>
      <c r="L884" s="9"/>
      <c r="O884" s="9"/>
      <c r="P884" s="9"/>
      <c r="Q884" s="9"/>
      <c r="R884" s="9"/>
      <c r="S884" s="6"/>
    </row>
    <row r="885" spans="5:19" ht="15.75" customHeight="1" x14ac:dyDescent="0.25">
      <c r="E885" s="9"/>
      <c r="I885" s="10"/>
      <c r="K885" s="9"/>
      <c r="L885" s="9"/>
      <c r="O885" s="9"/>
      <c r="P885" s="9"/>
      <c r="Q885" s="9"/>
      <c r="R885" s="9"/>
      <c r="S885" s="6"/>
    </row>
    <row r="886" spans="5:19" ht="15.75" customHeight="1" x14ac:dyDescent="0.25">
      <c r="E886" s="9"/>
      <c r="I886" s="10"/>
      <c r="K886" s="9"/>
      <c r="L886" s="9"/>
      <c r="O886" s="9"/>
      <c r="P886" s="9"/>
      <c r="Q886" s="9"/>
      <c r="R886" s="9"/>
      <c r="S886" s="6"/>
    </row>
    <row r="887" spans="5:19" ht="15.75" customHeight="1" x14ac:dyDescent="0.25">
      <c r="E887" s="9"/>
      <c r="I887" s="10"/>
      <c r="K887" s="9"/>
      <c r="L887" s="9"/>
      <c r="O887" s="9"/>
      <c r="P887" s="9"/>
      <c r="Q887" s="9"/>
      <c r="R887" s="9"/>
      <c r="S887" s="6"/>
    </row>
    <row r="888" spans="5:19" ht="15.75" customHeight="1" x14ac:dyDescent="0.25">
      <c r="E888" s="9"/>
      <c r="I888" s="10"/>
      <c r="K888" s="9"/>
      <c r="L888" s="9"/>
      <c r="O888" s="9"/>
      <c r="P888" s="9"/>
      <c r="Q888" s="9"/>
      <c r="R888" s="9"/>
      <c r="S888" s="6"/>
    </row>
    <row r="889" spans="5:19" ht="15.75" customHeight="1" x14ac:dyDescent="0.25">
      <c r="E889" s="9"/>
      <c r="I889" s="10"/>
      <c r="K889" s="9"/>
      <c r="L889" s="9"/>
      <c r="O889" s="9"/>
      <c r="P889" s="9"/>
      <c r="Q889" s="9"/>
      <c r="R889" s="9"/>
      <c r="S889" s="6"/>
    </row>
    <row r="890" spans="5:19" ht="15.75" customHeight="1" x14ac:dyDescent="0.25">
      <c r="E890" s="9"/>
      <c r="I890" s="10"/>
      <c r="K890" s="9"/>
      <c r="L890" s="9"/>
      <c r="O890" s="9"/>
      <c r="P890" s="9"/>
      <c r="Q890" s="9"/>
      <c r="R890" s="9"/>
      <c r="S890" s="6"/>
    </row>
    <row r="891" spans="5:19" ht="15.75" customHeight="1" x14ac:dyDescent="0.25">
      <c r="E891" s="9"/>
      <c r="I891" s="10"/>
      <c r="K891" s="9"/>
      <c r="L891" s="9"/>
      <c r="O891" s="9"/>
      <c r="P891" s="9"/>
      <c r="Q891" s="9"/>
      <c r="R891" s="9"/>
      <c r="S891" s="6"/>
    </row>
    <row r="892" spans="5:19" ht="15.75" customHeight="1" x14ac:dyDescent="0.25">
      <c r="E892" s="9"/>
      <c r="I892" s="10"/>
      <c r="K892" s="9"/>
      <c r="L892" s="9"/>
      <c r="O892" s="9"/>
      <c r="P892" s="9"/>
      <c r="Q892" s="9"/>
      <c r="R892" s="9"/>
      <c r="S892" s="6"/>
    </row>
    <row r="893" spans="5:19" ht="15.75" customHeight="1" x14ac:dyDescent="0.25">
      <c r="E893" s="9"/>
      <c r="I893" s="10"/>
      <c r="K893" s="9"/>
      <c r="L893" s="9"/>
      <c r="O893" s="9"/>
      <c r="P893" s="9"/>
      <c r="Q893" s="9"/>
      <c r="R893" s="9"/>
      <c r="S893" s="6"/>
    </row>
    <row r="894" spans="5:19" ht="15.75" customHeight="1" x14ac:dyDescent="0.25">
      <c r="E894" s="9"/>
      <c r="I894" s="10"/>
      <c r="K894" s="9"/>
      <c r="L894" s="9"/>
      <c r="O894" s="9"/>
      <c r="P894" s="9"/>
      <c r="Q894" s="9"/>
      <c r="R894" s="9"/>
      <c r="S894" s="6"/>
    </row>
    <row r="895" spans="5:19" ht="15.75" customHeight="1" x14ac:dyDescent="0.25">
      <c r="E895" s="9"/>
      <c r="I895" s="10"/>
      <c r="K895" s="9"/>
      <c r="L895" s="9"/>
      <c r="O895" s="9"/>
      <c r="P895" s="9"/>
      <c r="Q895" s="9"/>
      <c r="R895" s="9"/>
      <c r="S895" s="6"/>
    </row>
    <row r="896" spans="5:19" ht="15.75" customHeight="1" x14ac:dyDescent="0.25">
      <c r="E896" s="9"/>
      <c r="I896" s="10"/>
      <c r="K896" s="9"/>
      <c r="L896" s="9"/>
      <c r="O896" s="9"/>
      <c r="P896" s="9"/>
      <c r="Q896" s="9"/>
      <c r="R896" s="9"/>
      <c r="S896" s="6"/>
    </row>
    <row r="897" spans="5:19" ht="15.75" customHeight="1" x14ac:dyDescent="0.25">
      <c r="E897" s="9"/>
      <c r="I897" s="10"/>
      <c r="K897" s="9"/>
      <c r="L897" s="9"/>
      <c r="O897" s="9"/>
      <c r="P897" s="9"/>
      <c r="Q897" s="9"/>
      <c r="R897" s="9"/>
      <c r="S897" s="6"/>
    </row>
    <row r="898" spans="5:19" ht="15.75" customHeight="1" x14ac:dyDescent="0.25">
      <c r="E898" s="9"/>
      <c r="I898" s="10"/>
      <c r="K898" s="9"/>
      <c r="L898" s="9"/>
      <c r="O898" s="9"/>
      <c r="P898" s="9"/>
      <c r="Q898" s="9"/>
      <c r="R898" s="9"/>
      <c r="S898" s="6"/>
    </row>
    <row r="899" spans="5:19" ht="15.75" customHeight="1" x14ac:dyDescent="0.25">
      <c r="E899" s="9"/>
      <c r="I899" s="10"/>
      <c r="K899" s="9"/>
      <c r="L899" s="9"/>
      <c r="O899" s="9"/>
      <c r="P899" s="9"/>
      <c r="Q899" s="9"/>
      <c r="R899" s="9"/>
      <c r="S899" s="6"/>
    </row>
    <row r="900" spans="5:19" ht="15.75" customHeight="1" x14ac:dyDescent="0.25">
      <c r="E900" s="9"/>
      <c r="I900" s="10"/>
      <c r="K900" s="9"/>
      <c r="L900" s="9"/>
      <c r="O900" s="9"/>
      <c r="P900" s="9"/>
      <c r="Q900" s="9"/>
      <c r="R900" s="9"/>
      <c r="S900" s="6"/>
    </row>
    <row r="901" spans="5:19" ht="15.75" customHeight="1" x14ac:dyDescent="0.25">
      <c r="E901" s="9"/>
      <c r="I901" s="10"/>
      <c r="K901" s="9"/>
      <c r="L901" s="9"/>
      <c r="O901" s="9"/>
      <c r="P901" s="9"/>
      <c r="Q901" s="9"/>
      <c r="R901" s="9"/>
      <c r="S901" s="6"/>
    </row>
    <row r="902" spans="5:19" ht="15.75" customHeight="1" x14ac:dyDescent="0.25">
      <c r="E902" s="9"/>
      <c r="I902" s="10"/>
      <c r="K902" s="9"/>
      <c r="L902" s="9"/>
      <c r="O902" s="9"/>
      <c r="P902" s="9"/>
      <c r="Q902" s="9"/>
      <c r="R902" s="9"/>
      <c r="S902" s="6"/>
    </row>
    <row r="903" spans="5:19" ht="15.75" customHeight="1" x14ac:dyDescent="0.25">
      <c r="E903" s="9"/>
      <c r="I903" s="10"/>
      <c r="K903" s="9"/>
      <c r="L903" s="9"/>
      <c r="O903" s="9"/>
      <c r="P903" s="9"/>
      <c r="Q903" s="9"/>
      <c r="R903" s="9"/>
      <c r="S903" s="6"/>
    </row>
    <row r="904" spans="5:19" ht="15.75" customHeight="1" x14ac:dyDescent="0.25">
      <c r="E904" s="9"/>
      <c r="I904" s="10"/>
      <c r="K904" s="9"/>
      <c r="L904" s="9"/>
      <c r="O904" s="9"/>
      <c r="P904" s="9"/>
      <c r="Q904" s="9"/>
      <c r="R904" s="9"/>
      <c r="S904" s="6"/>
    </row>
    <row r="905" spans="5:19" ht="15.75" customHeight="1" x14ac:dyDescent="0.25">
      <c r="E905" s="9"/>
      <c r="I905" s="10"/>
      <c r="K905" s="9"/>
      <c r="L905" s="9"/>
      <c r="O905" s="9"/>
      <c r="P905" s="9"/>
      <c r="Q905" s="9"/>
      <c r="R905" s="9"/>
      <c r="S905" s="6"/>
    </row>
    <row r="906" spans="5:19" ht="15.75" customHeight="1" x14ac:dyDescent="0.25">
      <c r="E906" s="9"/>
      <c r="I906" s="10"/>
      <c r="K906" s="9"/>
      <c r="L906" s="9"/>
      <c r="O906" s="9"/>
      <c r="P906" s="9"/>
      <c r="Q906" s="9"/>
      <c r="R906" s="9"/>
      <c r="S906" s="6"/>
    </row>
    <row r="907" spans="5:19" ht="15.75" customHeight="1" x14ac:dyDescent="0.25">
      <c r="E907" s="9"/>
      <c r="I907" s="10"/>
      <c r="K907" s="9"/>
      <c r="L907" s="9"/>
      <c r="O907" s="9"/>
      <c r="P907" s="9"/>
      <c r="Q907" s="9"/>
      <c r="R907" s="9"/>
      <c r="S907" s="6"/>
    </row>
    <row r="908" spans="5:19" ht="15.75" customHeight="1" x14ac:dyDescent="0.25">
      <c r="E908" s="9"/>
      <c r="I908" s="10"/>
      <c r="K908" s="9"/>
      <c r="L908" s="9"/>
      <c r="O908" s="9"/>
      <c r="P908" s="9"/>
      <c r="Q908" s="9"/>
      <c r="R908" s="9"/>
      <c r="S908" s="6"/>
    </row>
    <row r="909" spans="5:19" ht="15.75" customHeight="1" x14ac:dyDescent="0.25">
      <c r="E909" s="9"/>
      <c r="I909" s="10"/>
      <c r="K909" s="9"/>
      <c r="L909" s="9"/>
      <c r="O909" s="9"/>
      <c r="P909" s="9"/>
      <c r="Q909" s="9"/>
      <c r="R909" s="9"/>
      <c r="S909" s="6"/>
    </row>
    <row r="910" spans="5:19" ht="15.75" customHeight="1" x14ac:dyDescent="0.25">
      <c r="E910" s="9"/>
      <c r="I910" s="10"/>
      <c r="K910" s="9"/>
      <c r="L910" s="9"/>
      <c r="O910" s="9"/>
      <c r="P910" s="9"/>
      <c r="Q910" s="9"/>
      <c r="R910" s="9"/>
      <c r="S910" s="6"/>
    </row>
    <row r="911" spans="5:19" ht="15.75" customHeight="1" x14ac:dyDescent="0.25">
      <c r="E911" s="9"/>
      <c r="I911" s="10"/>
      <c r="K911" s="9"/>
      <c r="L911" s="9"/>
      <c r="O911" s="9"/>
      <c r="P911" s="9"/>
      <c r="Q911" s="9"/>
      <c r="R911" s="9"/>
      <c r="S911" s="6"/>
    </row>
    <row r="912" spans="5:19" ht="15.75" customHeight="1" x14ac:dyDescent="0.25">
      <c r="E912" s="9"/>
      <c r="I912" s="10"/>
      <c r="K912" s="9"/>
      <c r="L912" s="9"/>
      <c r="O912" s="9"/>
      <c r="P912" s="9"/>
      <c r="Q912" s="9"/>
      <c r="R912" s="9"/>
      <c r="S912" s="6"/>
    </row>
    <row r="913" spans="5:19" ht="15.75" customHeight="1" x14ac:dyDescent="0.25">
      <c r="E913" s="9"/>
      <c r="I913" s="10"/>
      <c r="K913" s="9"/>
      <c r="L913" s="9"/>
      <c r="O913" s="9"/>
      <c r="P913" s="9"/>
      <c r="Q913" s="9"/>
      <c r="R913" s="9"/>
      <c r="S913" s="6"/>
    </row>
    <row r="914" spans="5:19" ht="15.75" customHeight="1" x14ac:dyDescent="0.25">
      <c r="E914" s="9"/>
      <c r="I914" s="10"/>
      <c r="K914" s="9"/>
      <c r="L914" s="9"/>
      <c r="O914" s="9"/>
      <c r="P914" s="9"/>
      <c r="Q914" s="9"/>
      <c r="R914" s="9"/>
      <c r="S914" s="6"/>
    </row>
    <row r="915" spans="5:19" ht="15.75" customHeight="1" x14ac:dyDescent="0.25">
      <c r="E915" s="9"/>
      <c r="I915" s="10"/>
      <c r="K915" s="9"/>
      <c r="L915" s="9"/>
      <c r="O915" s="9"/>
      <c r="P915" s="9"/>
      <c r="Q915" s="9"/>
      <c r="R915" s="9"/>
      <c r="S915" s="6"/>
    </row>
    <row r="916" spans="5:19" ht="15.75" customHeight="1" x14ac:dyDescent="0.25">
      <c r="E916" s="9"/>
      <c r="I916" s="10"/>
      <c r="K916" s="9"/>
      <c r="L916" s="9"/>
      <c r="O916" s="9"/>
      <c r="P916" s="9"/>
      <c r="Q916" s="9"/>
      <c r="R916" s="9"/>
      <c r="S916" s="6"/>
    </row>
    <row r="917" spans="5:19" ht="15.75" customHeight="1" x14ac:dyDescent="0.25">
      <c r="E917" s="9"/>
      <c r="I917" s="10"/>
      <c r="K917" s="9"/>
      <c r="L917" s="9"/>
      <c r="O917" s="9"/>
      <c r="P917" s="9"/>
      <c r="Q917" s="9"/>
      <c r="R917" s="9"/>
      <c r="S917" s="6"/>
    </row>
    <row r="918" spans="5:19" ht="15.75" customHeight="1" x14ac:dyDescent="0.25">
      <c r="E918" s="9"/>
      <c r="I918" s="10"/>
      <c r="K918" s="9"/>
      <c r="L918" s="9"/>
      <c r="O918" s="9"/>
      <c r="P918" s="9"/>
      <c r="Q918" s="9"/>
      <c r="R918" s="9"/>
      <c r="S918" s="6"/>
    </row>
    <row r="919" spans="5:19" ht="15.75" customHeight="1" x14ac:dyDescent="0.25">
      <c r="E919" s="9"/>
      <c r="I919" s="10"/>
      <c r="K919" s="9"/>
      <c r="L919" s="9"/>
      <c r="O919" s="9"/>
      <c r="P919" s="9"/>
      <c r="Q919" s="9"/>
      <c r="R919" s="9"/>
      <c r="S919" s="6"/>
    </row>
    <row r="920" spans="5:19" ht="15.75" customHeight="1" x14ac:dyDescent="0.25">
      <c r="E920" s="9"/>
      <c r="I920" s="10"/>
      <c r="K920" s="9"/>
      <c r="L920" s="9"/>
      <c r="O920" s="9"/>
      <c r="P920" s="9"/>
      <c r="Q920" s="9"/>
      <c r="R920" s="9"/>
      <c r="S920" s="6"/>
    </row>
    <row r="921" spans="5:19" ht="15.75" customHeight="1" x14ac:dyDescent="0.25">
      <c r="E921" s="9"/>
      <c r="I921" s="10"/>
      <c r="K921" s="9"/>
      <c r="L921" s="9"/>
      <c r="O921" s="9"/>
      <c r="P921" s="9"/>
      <c r="Q921" s="9"/>
      <c r="R921" s="9"/>
      <c r="S921" s="6"/>
    </row>
    <row r="922" spans="5:19" ht="15.75" customHeight="1" x14ac:dyDescent="0.25">
      <c r="E922" s="9"/>
      <c r="I922" s="10"/>
      <c r="K922" s="9"/>
      <c r="L922" s="9"/>
      <c r="O922" s="9"/>
      <c r="P922" s="9"/>
      <c r="Q922" s="9"/>
      <c r="R922" s="9"/>
      <c r="S922" s="6"/>
    </row>
    <row r="923" spans="5:19" ht="15.75" customHeight="1" x14ac:dyDescent="0.25">
      <c r="E923" s="9"/>
      <c r="I923" s="10"/>
      <c r="K923" s="9"/>
      <c r="L923" s="9"/>
      <c r="O923" s="9"/>
      <c r="P923" s="9"/>
      <c r="Q923" s="9"/>
      <c r="R923" s="9"/>
      <c r="S923" s="6"/>
    </row>
    <row r="924" spans="5:19" ht="15.75" customHeight="1" x14ac:dyDescent="0.25">
      <c r="E924" s="9"/>
      <c r="I924" s="10"/>
      <c r="K924" s="9"/>
      <c r="L924" s="9"/>
      <c r="O924" s="9"/>
      <c r="P924" s="9"/>
      <c r="Q924" s="9"/>
      <c r="R924" s="9"/>
      <c r="S924" s="6"/>
    </row>
    <row r="925" spans="5:19" ht="15.75" customHeight="1" x14ac:dyDescent="0.25">
      <c r="E925" s="9"/>
      <c r="I925" s="10"/>
      <c r="K925" s="9"/>
      <c r="L925" s="9"/>
      <c r="O925" s="9"/>
      <c r="P925" s="9"/>
      <c r="Q925" s="9"/>
      <c r="R925" s="9"/>
      <c r="S925" s="6"/>
    </row>
    <row r="926" spans="5:19" ht="15.75" customHeight="1" x14ac:dyDescent="0.25">
      <c r="E926" s="9"/>
      <c r="I926" s="10"/>
      <c r="K926" s="9"/>
      <c r="L926" s="9"/>
      <c r="O926" s="9"/>
      <c r="P926" s="9"/>
      <c r="Q926" s="9"/>
      <c r="R926" s="9"/>
      <c r="S926" s="6"/>
    </row>
    <row r="927" spans="5:19" ht="15.75" customHeight="1" x14ac:dyDescent="0.25">
      <c r="E927" s="9"/>
      <c r="I927" s="10"/>
      <c r="K927" s="9"/>
      <c r="L927" s="9"/>
      <c r="O927" s="9"/>
      <c r="P927" s="9"/>
      <c r="Q927" s="9"/>
      <c r="R927" s="9"/>
      <c r="S927" s="6"/>
    </row>
    <row r="928" spans="5:19" ht="15.75" customHeight="1" x14ac:dyDescent="0.25">
      <c r="E928" s="9"/>
      <c r="I928" s="10"/>
      <c r="K928" s="9"/>
      <c r="L928" s="9"/>
      <c r="O928" s="9"/>
      <c r="P928" s="9"/>
      <c r="Q928" s="9"/>
      <c r="R928" s="9"/>
      <c r="S928" s="6"/>
    </row>
    <row r="929" spans="5:19" ht="15.75" customHeight="1" x14ac:dyDescent="0.25">
      <c r="E929" s="9"/>
      <c r="I929" s="10"/>
      <c r="K929" s="9"/>
      <c r="L929" s="9"/>
      <c r="O929" s="9"/>
      <c r="P929" s="9"/>
      <c r="Q929" s="9"/>
      <c r="R929" s="9"/>
      <c r="S929" s="6"/>
    </row>
    <row r="930" spans="5:19" ht="15.75" customHeight="1" x14ac:dyDescent="0.25">
      <c r="E930" s="9"/>
      <c r="I930" s="10"/>
      <c r="K930" s="9"/>
      <c r="L930" s="9"/>
      <c r="O930" s="9"/>
      <c r="P930" s="9"/>
      <c r="Q930" s="9"/>
      <c r="R930" s="9"/>
      <c r="S930" s="6"/>
    </row>
    <row r="931" spans="5:19" ht="15.75" customHeight="1" x14ac:dyDescent="0.25">
      <c r="E931" s="9"/>
      <c r="I931" s="10"/>
      <c r="K931" s="9"/>
      <c r="L931" s="9"/>
      <c r="O931" s="9"/>
      <c r="P931" s="9"/>
      <c r="Q931" s="9"/>
      <c r="R931" s="9"/>
      <c r="S931" s="6"/>
    </row>
    <row r="932" spans="5:19" ht="15.75" customHeight="1" x14ac:dyDescent="0.25">
      <c r="E932" s="9"/>
      <c r="I932" s="10"/>
      <c r="K932" s="9"/>
      <c r="L932" s="9"/>
      <c r="O932" s="9"/>
      <c r="P932" s="9"/>
      <c r="Q932" s="9"/>
      <c r="R932" s="9"/>
      <c r="S932" s="6"/>
    </row>
    <row r="933" spans="5:19" ht="15.75" customHeight="1" x14ac:dyDescent="0.25">
      <c r="E933" s="9"/>
      <c r="I933" s="10"/>
      <c r="K933" s="9"/>
      <c r="L933" s="9"/>
      <c r="O933" s="9"/>
      <c r="P933" s="9"/>
      <c r="Q933" s="9"/>
      <c r="R933" s="9"/>
      <c r="S933" s="6"/>
    </row>
    <row r="934" spans="5:19" ht="15.75" customHeight="1" x14ac:dyDescent="0.25">
      <c r="E934" s="9"/>
      <c r="I934" s="10"/>
      <c r="K934" s="9"/>
      <c r="L934" s="9"/>
      <c r="O934" s="9"/>
      <c r="P934" s="9"/>
      <c r="Q934" s="9"/>
      <c r="R934" s="9"/>
      <c r="S934" s="6"/>
    </row>
    <row r="935" spans="5:19" ht="15.75" customHeight="1" x14ac:dyDescent="0.25">
      <c r="E935" s="9"/>
      <c r="I935" s="10"/>
      <c r="K935" s="9"/>
      <c r="L935" s="9"/>
      <c r="O935" s="9"/>
      <c r="P935" s="9"/>
      <c r="Q935" s="9"/>
      <c r="R935" s="9"/>
      <c r="S935" s="6"/>
    </row>
    <row r="936" spans="5:19" ht="15.75" customHeight="1" x14ac:dyDescent="0.25">
      <c r="E936" s="9"/>
      <c r="I936" s="10"/>
      <c r="K936" s="9"/>
      <c r="L936" s="9"/>
      <c r="O936" s="9"/>
      <c r="P936" s="9"/>
      <c r="Q936" s="9"/>
      <c r="R936" s="9"/>
      <c r="S936" s="6"/>
    </row>
    <row r="937" spans="5:19" ht="15.75" customHeight="1" x14ac:dyDescent="0.25">
      <c r="E937" s="9"/>
      <c r="I937" s="10"/>
      <c r="K937" s="9"/>
      <c r="L937" s="9"/>
      <c r="O937" s="9"/>
      <c r="P937" s="9"/>
      <c r="Q937" s="9"/>
      <c r="R937" s="9"/>
      <c r="S937" s="6"/>
    </row>
    <row r="938" spans="5:19" ht="15.75" customHeight="1" x14ac:dyDescent="0.25">
      <c r="E938" s="9"/>
      <c r="I938" s="10"/>
      <c r="K938" s="9"/>
      <c r="L938" s="9"/>
      <c r="O938" s="9"/>
      <c r="P938" s="9"/>
      <c r="Q938" s="9"/>
      <c r="R938" s="9"/>
      <c r="S938" s="6"/>
    </row>
    <row r="939" spans="5:19" ht="15.75" customHeight="1" x14ac:dyDescent="0.25">
      <c r="E939" s="9"/>
      <c r="I939" s="10"/>
      <c r="K939" s="9"/>
      <c r="L939" s="9"/>
      <c r="O939" s="9"/>
      <c r="P939" s="9"/>
      <c r="Q939" s="9"/>
      <c r="R939" s="9"/>
      <c r="S939" s="6"/>
    </row>
    <row r="940" spans="5:19" ht="15.75" customHeight="1" x14ac:dyDescent="0.25">
      <c r="E940" s="9"/>
      <c r="I940" s="10"/>
      <c r="K940" s="9"/>
      <c r="L940" s="9"/>
      <c r="O940" s="9"/>
      <c r="P940" s="9"/>
      <c r="Q940" s="9"/>
      <c r="R940" s="9"/>
      <c r="S940" s="6"/>
    </row>
    <row r="941" spans="5:19" ht="15.75" customHeight="1" x14ac:dyDescent="0.25">
      <c r="E941" s="9"/>
      <c r="I941" s="10"/>
      <c r="K941" s="9"/>
      <c r="L941" s="9"/>
      <c r="O941" s="9"/>
      <c r="P941" s="9"/>
      <c r="Q941" s="9"/>
      <c r="R941" s="9"/>
      <c r="S941" s="6"/>
    </row>
    <row r="942" spans="5:19" ht="15.75" customHeight="1" x14ac:dyDescent="0.25">
      <c r="E942" s="9"/>
      <c r="I942" s="10"/>
      <c r="K942" s="9"/>
      <c r="L942" s="9"/>
      <c r="O942" s="9"/>
      <c r="P942" s="9"/>
      <c r="Q942" s="9"/>
      <c r="R942" s="9"/>
      <c r="S942" s="6"/>
    </row>
    <row r="943" spans="5:19" ht="15.75" customHeight="1" x14ac:dyDescent="0.25">
      <c r="E943" s="9"/>
      <c r="I943" s="10"/>
      <c r="K943" s="9"/>
      <c r="L943" s="9"/>
      <c r="O943" s="9"/>
      <c r="P943" s="9"/>
      <c r="Q943" s="9"/>
      <c r="R943" s="9"/>
      <c r="S943" s="6"/>
    </row>
    <row r="944" spans="5:19" ht="15.75" customHeight="1" x14ac:dyDescent="0.25">
      <c r="E944" s="9"/>
      <c r="I944" s="10"/>
      <c r="K944" s="9"/>
      <c r="L944" s="9"/>
      <c r="O944" s="9"/>
      <c r="P944" s="9"/>
      <c r="Q944" s="9"/>
      <c r="R944" s="9"/>
      <c r="S944" s="6"/>
    </row>
    <row r="945" spans="5:19" ht="15.75" customHeight="1" x14ac:dyDescent="0.25">
      <c r="E945" s="9"/>
      <c r="I945" s="10"/>
      <c r="K945" s="9"/>
      <c r="L945" s="9"/>
      <c r="O945" s="9"/>
      <c r="P945" s="9"/>
      <c r="Q945" s="9"/>
      <c r="R945" s="9"/>
      <c r="S945" s="6"/>
    </row>
    <row r="946" spans="5:19" ht="15.75" customHeight="1" x14ac:dyDescent="0.25">
      <c r="E946" s="9"/>
      <c r="I946" s="10"/>
      <c r="K946" s="9"/>
      <c r="L946" s="9"/>
      <c r="O946" s="9"/>
      <c r="P946" s="9"/>
      <c r="Q946" s="9"/>
      <c r="R946" s="9"/>
      <c r="S946" s="6"/>
    </row>
    <row r="947" spans="5:19" ht="15.75" customHeight="1" x14ac:dyDescent="0.25">
      <c r="E947" s="9"/>
      <c r="I947" s="10"/>
      <c r="K947" s="9"/>
      <c r="L947" s="9"/>
      <c r="O947" s="9"/>
      <c r="P947" s="9"/>
      <c r="Q947" s="9"/>
      <c r="R947" s="9"/>
      <c r="S947" s="6"/>
    </row>
    <row r="948" spans="5:19" ht="15.75" customHeight="1" x14ac:dyDescent="0.25">
      <c r="E948" s="9"/>
      <c r="I948" s="10"/>
      <c r="K948" s="9"/>
      <c r="L948" s="9"/>
      <c r="O948" s="9"/>
      <c r="P948" s="9"/>
      <c r="Q948" s="9"/>
      <c r="R948" s="9"/>
      <c r="S948" s="6"/>
    </row>
    <row r="949" spans="5:19" ht="15.75" customHeight="1" x14ac:dyDescent="0.25">
      <c r="E949" s="9"/>
      <c r="I949" s="10"/>
      <c r="K949" s="9"/>
      <c r="L949" s="9"/>
      <c r="O949" s="9"/>
      <c r="P949" s="9"/>
      <c r="Q949" s="9"/>
      <c r="R949" s="9"/>
      <c r="S949" s="6"/>
    </row>
    <row r="950" spans="5:19" ht="15.75" customHeight="1" x14ac:dyDescent="0.25">
      <c r="E950" s="9"/>
      <c r="I950" s="10"/>
      <c r="K950" s="9"/>
      <c r="L950" s="9"/>
      <c r="O950" s="9"/>
      <c r="P950" s="9"/>
      <c r="Q950" s="9"/>
      <c r="R950" s="9"/>
      <c r="S950" s="6"/>
    </row>
    <row r="951" spans="5:19" ht="15.75" customHeight="1" x14ac:dyDescent="0.25">
      <c r="E951" s="9"/>
      <c r="I951" s="10"/>
      <c r="K951" s="9"/>
      <c r="L951" s="9"/>
      <c r="O951" s="9"/>
      <c r="P951" s="9"/>
      <c r="Q951" s="9"/>
      <c r="R951" s="9"/>
      <c r="S951" s="6"/>
    </row>
    <row r="952" spans="5:19" ht="15.75" customHeight="1" x14ac:dyDescent="0.25">
      <c r="E952" s="9"/>
      <c r="I952" s="10"/>
      <c r="K952" s="9"/>
      <c r="L952" s="9"/>
      <c r="O952" s="9"/>
      <c r="P952" s="9"/>
      <c r="Q952" s="9"/>
      <c r="R952" s="9"/>
      <c r="S952" s="6"/>
    </row>
    <row r="953" spans="5:19" ht="15.75" customHeight="1" x14ac:dyDescent="0.25">
      <c r="E953" s="9"/>
      <c r="I953" s="10"/>
      <c r="K953" s="9"/>
      <c r="L953" s="9"/>
      <c r="O953" s="9"/>
      <c r="P953" s="9"/>
      <c r="Q953" s="9"/>
      <c r="R953" s="9"/>
      <c r="S953" s="6"/>
    </row>
    <row r="954" spans="5:19" ht="15.75" customHeight="1" x14ac:dyDescent="0.25">
      <c r="E954" s="9"/>
      <c r="I954" s="10"/>
      <c r="K954" s="9"/>
      <c r="L954" s="9"/>
      <c r="O954" s="9"/>
      <c r="P954" s="9"/>
      <c r="Q954" s="9"/>
      <c r="R954" s="9"/>
      <c r="S954" s="6"/>
    </row>
    <row r="955" spans="5:19" ht="15.75" customHeight="1" x14ac:dyDescent="0.25">
      <c r="E955" s="9"/>
      <c r="I955" s="10"/>
      <c r="K955" s="9"/>
      <c r="L955" s="9"/>
      <c r="O955" s="9"/>
      <c r="P955" s="9"/>
      <c r="Q955" s="9"/>
      <c r="R955" s="9"/>
      <c r="S955" s="6"/>
    </row>
    <row r="956" spans="5:19" ht="15.75" customHeight="1" x14ac:dyDescent="0.25">
      <c r="E956" s="9"/>
      <c r="I956" s="10"/>
      <c r="K956" s="9"/>
      <c r="L956" s="9"/>
      <c r="O956" s="9"/>
      <c r="P956" s="9"/>
      <c r="Q956" s="9"/>
      <c r="R956" s="9"/>
      <c r="S956" s="6"/>
    </row>
    <row r="957" spans="5:19" ht="15.75" customHeight="1" x14ac:dyDescent="0.25">
      <c r="E957" s="9"/>
      <c r="I957" s="10"/>
      <c r="K957" s="9"/>
      <c r="L957" s="9"/>
      <c r="O957" s="9"/>
      <c r="P957" s="9"/>
      <c r="Q957" s="9"/>
      <c r="R957" s="9"/>
      <c r="S957" s="6"/>
    </row>
    <row r="958" spans="5:19" ht="15.75" customHeight="1" x14ac:dyDescent="0.25">
      <c r="E958" s="9"/>
      <c r="I958" s="10"/>
      <c r="K958" s="9"/>
      <c r="L958" s="9"/>
      <c r="O958" s="9"/>
      <c r="P958" s="9"/>
      <c r="Q958" s="9"/>
      <c r="R958" s="9"/>
      <c r="S958" s="6"/>
    </row>
    <row r="959" spans="5:19" ht="15.75" customHeight="1" x14ac:dyDescent="0.25">
      <c r="E959" s="9"/>
      <c r="I959" s="10"/>
      <c r="K959" s="9"/>
      <c r="L959" s="9"/>
      <c r="O959" s="9"/>
      <c r="P959" s="9"/>
      <c r="Q959" s="9"/>
      <c r="R959" s="9"/>
      <c r="S959" s="6"/>
    </row>
    <row r="960" spans="5:19" ht="15.75" customHeight="1" x14ac:dyDescent="0.25">
      <c r="E960" s="9"/>
      <c r="I960" s="10"/>
      <c r="K960" s="9"/>
      <c r="L960" s="9"/>
      <c r="O960" s="9"/>
      <c r="P960" s="9"/>
      <c r="Q960" s="9"/>
      <c r="R960" s="9"/>
      <c r="S960" s="6"/>
    </row>
    <row r="961" spans="5:19" ht="15.75" customHeight="1" x14ac:dyDescent="0.25">
      <c r="E961" s="9"/>
      <c r="I961" s="10"/>
      <c r="K961" s="9"/>
      <c r="L961" s="9"/>
      <c r="O961" s="9"/>
      <c r="P961" s="9"/>
      <c r="Q961" s="9"/>
      <c r="R961" s="9"/>
      <c r="S961" s="6"/>
    </row>
    <row r="962" spans="5:19" ht="15.75" customHeight="1" x14ac:dyDescent="0.25">
      <c r="E962" s="9"/>
      <c r="I962" s="10"/>
      <c r="K962" s="9"/>
      <c r="L962" s="9"/>
      <c r="O962" s="9"/>
      <c r="P962" s="9"/>
      <c r="Q962" s="9"/>
      <c r="R962" s="9"/>
      <c r="S962" s="6"/>
    </row>
    <row r="963" spans="5:19" ht="15.75" customHeight="1" x14ac:dyDescent="0.25">
      <c r="E963" s="9"/>
      <c r="I963" s="10"/>
      <c r="K963" s="9"/>
      <c r="L963" s="9"/>
      <c r="O963" s="9"/>
      <c r="P963" s="9"/>
      <c r="Q963" s="9"/>
      <c r="R963" s="9"/>
      <c r="S963" s="6"/>
    </row>
    <row r="964" spans="5:19" ht="15.75" customHeight="1" x14ac:dyDescent="0.25">
      <c r="E964" s="9"/>
      <c r="I964" s="10"/>
      <c r="K964" s="9"/>
      <c r="L964" s="9"/>
      <c r="O964" s="9"/>
      <c r="P964" s="9"/>
      <c r="Q964" s="9"/>
      <c r="R964" s="9"/>
      <c r="S964" s="6"/>
    </row>
    <row r="965" spans="5:19" ht="15.75" customHeight="1" x14ac:dyDescent="0.25">
      <c r="E965" s="9"/>
      <c r="I965" s="10"/>
      <c r="K965" s="9"/>
      <c r="L965" s="9"/>
      <c r="O965" s="9"/>
      <c r="P965" s="9"/>
      <c r="Q965" s="9"/>
      <c r="R965" s="9"/>
      <c r="S965" s="6"/>
    </row>
    <row r="966" spans="5:19" ht="15.75" customHeight="1" x14ac:dyDescent="0.25">
      <c r="E966" s="9"/>
      <c r="I966" s="10"/>
      <c r="K966" s="9"/>
      <c r="L966" s="9"/>
      <c r="O966" s="9"/>
      <c r="P966" s="9"/>
      <c r="Q966" s="9"/>
      <c r="R966" s="9"/>
      <c r="S966" s="6"/>
    </row>
    <row r="967" spans="5:19" ht="15.75" customHeight="1" x14ac:dyDescent="0.25">
      <c r="E967" s="9"/>
      <c r="I967" s="10"/>
      <c r="K967" s="9"/>
      <c r="L967" s="9"/>
      <c r="O967" s="9"/>
      <c r="P967" s="9"/>
      <c r="Q967" s="9"/>
      <c r="R967" s="9"/>
      <c r="S967" s="6"/>
    </row>
    <row r="968" spans="5:19" ht="15.75" customHeight="1" x14ac:dyDescent="0.25">
      <c r="E968" s="9"/>
      <c r="I968" s="10"/>
      <c r="K968" s="9"/>
      <c r="L968" s="9"/>
      <c r="O968" s="9"/>
      <c r="P968" s="9"/>
      <c r="Q968" s="9"/>
      <c r="R968" s="9"/>
      <c r="S968" s="6"/>
    </row>
    <row r="969" spans="5:19" ht="15.75" customHeight="1" x14ac:dyDescent="0.25">
      <c r="E969" s="9"/>
      <c r="I969" s="10"/>
      <c r="K969" s="9"/>
      <c r="L969" s="9"/>
      <c r="O969" s="9"/>
      <c r="P969" s="9"/>
      <c r="Q969" s="9"/>
      <c r="R969" s="9"/>
      <c r="S969" s="6"/>
    </row>
    <row r="970" spans="5:19" ht="15.75" customHeight="1" x14ac:dyDescent="0.25">
      <c r="E970" s="9"/>
      <c r="I970" s="10"/>
      <c r="K970" s="9"/>
      <c r="L970" s="9"/>
      <c r="O970" s="9"/>
      <c r="P970" s="9"/>
      <c r="Q970" s="9"/>
      <c r="R970" s="9"/>
      <c r="S970" s="6"/>
    </row>
    <row r="971" spans="5:19" ht="15.75" customHeight="1" x14ac:dyDescent="0.25">
      <c r="E971" s="9"/>
      <c r="I971" s="10"/>
      <c r="K971" s="9"/>
      <c r="L971" s="9"/>
      <c r="O971" s="9"/>
      <c r="P971" s="9"/>
      <c r="Q971" s="9"/>
      <c r="R971" s="9"/>
      <c r="S971" s="6"/>
    </row>
    <row r="972" spans="5:19" ht="15.75" customHeight="1" x14ac:dyDescent="0.25">
      <c r="E972" s="9"/>
      <c r="I972" s="10"/>
      <c r="K972" s="9"/>
      <c r="L972" s="9"/>
      <c r="O972" s="9"/>
      <c r="P972" s="9"/>
      <c r="Q972" s="9"/>
      <c r="R972" s="9"/>
      <c r="S972" s="6"/>
    </row>
    <row r="973" spans="5:19" ht="15.75" customHeight="1" x14ac:dyDescent="0.25">
      <c r="E973" s="9"/>
      <c r="I973" s="10"/>
      <c r="K973" s="9"/>
      <c r="L973" s="9"/>
      <c r="O973" s="9"/>
      <c r="P973" s="9"/>
      <c r="Q973" s="9"/>
      <c r="R973" s="9"/>
      <c r="S973" s="6"/>
    </row>
    <row r="974" spans="5:19" ht="15.75" customHeight="1" x14ac:dyDescent="0.25">
      <c r="E974" s="9"/>
      <c r="I974" s="10"/>
      <c r="K974" s="9"/>
      <c r="L974" s="9"/>
      <c r="O974" s="9"/>
      <c r="P974" s="9"/>
      <c r="Q974" s="9"/>
      <c r="R974" s="9"/>
      <c r="S974" s="6"/>
    </row>
    <row r="975" spans="5:19" ht="15.75" customHeight="1" x14ac:dyDescent="0.25">
      <c r="E975" s="9"/>
      <c r="I975" s="10"/>
      <c r="K975" s="9"/>
      <c r="L975" s="9"/>
      <c r="O975" s="9"/>
      <c r="P975" s="9"/>
      <c r="Q975" s="9"/>
      <c r="R975" s="9"/>
      <c r="S975" s="6"/>
    </row>
    <row r="976" spans="5:19" ht="15.75" customHeight="1" x14ac:dyDescent="0.25">
      <c r="E976" s="9"/>
      <c r="I976" s="10"/>
      <c r="K976" s="9"/>
      <c r="L976" s="9"/>
      <c r="O976" s="9"/>
      <c r="P976" s="9"/>
      <c r="Q976" s="9"/>
      <c r="R976" s="9"/>
      <c r="S976" s="6"/>
    </row>
    <row r="977" spans="5:19" ht="15.75" customHeight="1" x14ac:dyDescent="0.25">
      <c r="E977" s="9"/>
      <c r="I977" s="10"/>
      <c r="K977" s="9"/>
      <c r="L977" s="9"/>
      <c r="O977" s="9"/>
      <c r="P977" s="9"/>
      <c r="Q977" s="9"/>
      <c r="R977" s="9"/>
      <c r="S977" s="6"/>
    </row>
    <row r="978" spans="5:19" ht="15.75" customHeight="1" x14ac:dyDescent="0.25">
      <c r="E978" s="9"/>
      <c r="I978" s="10"/>
      <c r="K978" s="9"/>
      <c r="L978" s="9"/>
      <c r="O978" s="9"/>
      <c r="P978" s="9"/>
      <c r="Q978" s="9"/>
      <c r="R978" s="9"/>
      <c r="S978" s="6"/>
    </row>
    <row r="979" spans="5:19" ht="15.75" customHeight="1" x14ac:dyDescent="0.25">
      <c r="E979" s="9"/>
      <c r="I979" s="10"/>
      <c r="K979" s="9"/>
      <c r="L979" s="9"/>
      <c r="O979" s="9"/>
      <c r="P979" s="9"/>
      <c r="Q979" s="9"/>
      <c r="R979" s="9"/>
      <c r="S979" s="6"/>
    </row>
    <row r="980" spans="5:19" ht="15.75" customHeight="1" x14ac:dyDescent="0.25">
      <c r="E980" s="9"/>
      <c r="I980" s="10"/>
      <c r="K980" s="9"/>
      <c r="L980" s="9"/>
      <c r="O980" s="9"/>
      <c r="P980" s="9"/>
      <c r="Q980" s="9"/>
      <c r="R980" s="9"/>
      <c r="S980" s="6"/>
    </row>
    <row r="981" spans="5:19" ht="15.75" customHeight="1" x14ac:dyDescent="0.25">
      <c r="E981" s="9"/>
      <c r="I981" s="10"/>
      <c r="K981" s="9"/>
      <c r="L981" s="9"/>
      <c r="O981" s="9"/>
      <c r="P981" s="9"/>
      <c r="Q981" s="9"/>
      <c r="R981" s="9"/>
      <c r="S981" s="6"/>
    </row>
    <row r="982" spans="5:19" ht="15.75" customHeight="1" x14ac:dyDescent="0.25">
      <c r="E982" s="9"/>
      <c r="I982" s="10"/>
      <c r="K982" s="9"/>
      <c r="L982" s="9"/>
      <c r="O982" s="9"/>
      <c r="P982" s="9"/>
      <c r="Q982" s="9"/>
      <c r="R982" s="9"/>
      <c r="S982" s="6"/>
    </row>
    <row r="983" spans="5:19" ht="15.75" customHeight="1" x14ac:dyDescent="0.25">
      <c r="E983" s="9"/>
      <c r="I983" s="10"/>
      <c r="K983" s="9"/>
      <c r="L983" s="9"/>
      <c r="O983" s="9"/>
      <c r="P983" s="9"/>
      <c r="Q983" s="9"/>
      <c r="R983" s="9"/>
      <c r="S983" s="6"/>
    </row>
    <row r="984" spans="5:19" ht="15.75" customHeight="1" x14ac:dyDescent="0.25">
      <c r="E984" s="9"/>
      <c r="I984" s="10"/>
      <c r="K984" s="9"/>
      <c r="L984" s="9"/>
      <c r="O984" s="9"/>
      <c r="P984" s="9"/>
      <c r="Q984" s="9"/>
      <c r="R984" s="9"/>
      <c r="S984" s="6"/>
    </row>
    <row r="985" spans="5:19" ht="15.75" customHeight="1" x14ac:dyDescent="0.25">
      <c r="E985" s="9"/>
      <c r="I985" s="10"/>
      <c r="K985" s="9"/>
      <c r="L985" s="9"/>
      <c r="O985" s="9"/>
      <c r="P985" s="9"/>
      <c r="Q985" s="9"/>
      <c r="R985" s="9"/>
      <c r="S985" s="6"/>
    </row>
    <row r="986" spans="5:19" ht="15.75" customHeight="1" x14ac:dyDescent="0.25">
      <c r="E986" s="9"/>
      <c r="I986" s="10"/>
      <c r="K986" s="9"/>
      <c r="L986" s="9"/>
      <c r="O986" s="9"/>
      <c r="P986" s="9"/>
      <c r="Q986" s="9"/>
      <c r="R986" s="9"/>
      <c r="S986" s="6"/>
    </row>
    <row r="987" spans="5:19" ht="15.75" customHeight="1" x14ac:dyDescent="0.25">
      <c r="E987" s="9"/>
      <c r="I987" s="10"/>
      <c r="K987" s="9"/>
      <c r="L987" s="9"/>
      <c r="O987" s="9"/>
      <c r="P987" s="9"/>
      <c r="Q987" s="9"/>
      <c r="R987" s="9"/>
      <c r="S987" s="6"/>
    </row>
    <row r="988" spans="5:19" ht="15.75" customHeight="1" x14ac:dyDescent="0.25">
      <c r="E988" s="9"/>
      <c r="I988" s="10"/>
      <c r="K988" s="9"/>
      <c r="L988" s="9"/>
      <c r="O988" s="9"/>
      <c r="P988" s="9"/>
      <c r="Q988" s="9"/>
      <c r="R988" s="9"/>
      <c r="S988" s="6"/>
    </row>
    <row r="989" spans="5:19" ht="15.75" customHeight="1" x14ac:dyDescent="0.25">
      <c r="E989" s="9"/>
      <c r="I989" s="10"/>
      <c r="K989" s="9"/>
      <c r="L989" s="9"/>
      <c r="O989" s="9"/>
      <c r="P989" s="9"/>
      <c r="Q989" s="9"/>
      <c r="R989" s="9"/>
      <c r="S989" s="6"/>
    </row>
    <row r="990" spans="5:19" ht="15.75" customHeight="1" x14ac:dyDescent="0.25">
      <c r="E990" s="9"/>
      <c r="I990" s="10"/>
      <c r="K990" s="9"/>
      <c r="L990" s="9"/>
      <c r="O990" s="9"/>
      <c r="P990" s="9"/>
      <c r="Q990" s="9"/>
      <c r="R990" s="9"/>
      <c r="S990" s="6"/>
    </row>
    <row r="991" spans="5:19" ht="15.75" customHeight="1" x14ac:dyDescent="0.25">
      <c r="E991" s="9"/>
      <c r="I991" s="10"/>
      <c r="K991" s="9"/>
      <c r="L991" s="9"/>
      <c r="O991" s="9"/>
      <c r="P991" s="9"/>
      <c r="Q991" s="9"/>
      <c r="R991" s="9"/>
      <c r="S991" s="6"/>
    </row>
    <row r="992" spans="5:19" ht="15.75" customHeight="1" x14ac:dyDescent="0.25">
      <c r="E992" s="9"/>
      <c r="I992" s="10"/>
      <c r="K992" s="9"/>
      <c r="L992" s="9"/>
      <c r="O992" s="9"/>
      <c r="P992" s="9"/>
      <c r="Q992" s="9"/>
      <c r="R992" s="9"/>
      <c r="S992" s="6"/>
    </row>
    <row r="993" spans="5:19" ht="15.75" customHeight="1" x14ac:dyDescent="0.25">
      <c r="E993" s="9"/>
      <c r="I993" s="10"/>
      <c r="K993" s="9"/>
      <c r="L993" s="9"/>
      <c r="O993" s="9"/>
      <c r="P993" s="9"/>
      <c r="Q993" s="9"/>
      <c r="R993" s="9"/>
      <c r="S993" s="6"/>
    </row>
    <row r="994" spans="5:19" ht="15.75" customHeight="1" x14ac:dyDescent="0.25">
      <c r="E994" s="9"/>
      <c r="I994" s="10"/>
      <c r="K994" s="9"/>
      <c r="L994" s="9"/>
      <c r="O994" s="9"/>
      <c r="P994" s="9"/>
      <c r="Q994" s="9"/>
      <c r="R994" s="9"/>
      <c r="S994" s="6"/>
    </row>
    <row r="995" spans="5:19" ht="15.75" customHeight="1" x14ac:dyDescent="0.25">
      <c r="E995" s="9"/>
      <c r="I995" s="10"/>
      <c r="K995" s="9"/>
      <c r="L995" s="9"/>
      <c r="O995" s="9"/>
      <c r="P995" s="9"/>
      <c r="Q995" s="9"/>
      <c r="R995" s="9"/>
      <c r="S995" s="6"/>
    </row>
    <row r="996" spans="5:19" ht="15.75" customHeight="1" x14ac:dyDescent="0.25">
      <c r="E996" s="9"/>
      <c r="I996" s="10"/>
      <c r="K996" s="9"/>
      <c r="L996" s="9"/>
      <c r="O996" s="9"/>
      <c r="P996" s="9"/>
      <c r="Q996" s="9"/>
      <c r="R996" s="9"/>
      <c r="S996" s="6"/>
    </row>
    <row r="997" spans="5:19" ht="15.75" customHeight="1" x14ac:dyDescent="0.25">
      <c r="E997" s="9"/>
      <c r="I997" s="10"/>
      <c r="K997" s="9"/>
      <c r="L997" s="9"/>
      <c r="O997" s="9"/>
      <c r="P997" s="9"/>
      <c r="Q997" s="9"/>
      <c r="R997" s="9"/>
      <c r="S997" s="6"/>
    </row>
    <row r="998" spans="5:19" ht="15.75" customHeight="1" x14ac:dyDescent="0.25">
      <c r="E998" s="9"/>
      <c r="I998" s="10"/>
      <c r="K998" s="9"/>
      <c r="L998" s="9"/>
      <c r="O998" s="9"/>
      <c r="P998" s="9"/>
      <c r="Q998" s="9"/>
      <c r="R998" s="9"/>
      <c r="S998" s="6"/>
    </row>
    <row r="999" spans="5:19" ht="15.75" customHeight="1" x14ac:dyDescent="0.25">
      <c r="E999" s="9"/>
      <c r="I999" s="10"/>
      <c r="K999" s="9"/>
      <c r="L999" s="9"/>
      <c r="O999" s="9"/>
      <c r="P999" s="9"/>
      <c r="Q999" s="9"/>
      <c r="R999" s="9"/>
      <c r="S999" s="6"/>
    </row>
    <row r="1000" spans="5:19" ht="15.75" customHeight="1" x14ac:dyDescent="0.25">
      <c r="E1000" s="9"/>
      <c r="I1000" s="10"/>
      <c r="K1000" s="9"/>
      <c r="L1000" s="9"/>
      <c r="O1000" s="9"/>
      <c r="P1000" s="9"/>
      <c r="Q1000" s="9"/>
      <c r="R1000" s="9"/>
      <c r="S1000" s="6"/>
    </row>
  </sheetData>
  <pageMargins left="0.7" right="0.7" top="0.78740157499999996" bottom="0.78740157499999996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D003E-0B25-4295-BE07-FF04B9CA1A3F}">
  <dimension ref="A1:O998"/>
  <sheetViews>
    <sheetView workbookViewId="0">
      <selection activeCell="D7" sqref="D7"/>
    </sheetView>
  </sheetViews>
  <sheetFormatPr defaultColWidth="12.625" defaultRowHeight="15" customHeight="1" x14ac:dyDescent="0.2"/>
  <cols>
    <col min="1" max="1" width="9.25" customWidth="1"/>
    <col min="2" max="2" width="16" customWidth="1"/>
    <col min="3" max="3" width="7.625" customWidth="1"/>
    <col min="4" max="9" width="12.375" customWidth="1"/>
    <col min="10" max="10" width="15.625" customWidth="1"/>
    <col min="11" max="12" width="8" customWidth="1"/>
    <col min="13" max="13" width="9.625" customWidth="1"/>
    <col min="14" max="15" width="8" customWidth="1"/>
    <col min="16" max="26" width="7.625" customWidth="1"/>
  </cols>
  <sheetData>
    <row r="1" spans="1:15" x14ac:dyDescent="0.25">
      <c r="A1" s="8" t="s">
        <v>17</v>
      </c>
      <c r="B1" s="8"/>
      <c r="C1" s="34"/>
      <c r="D1" s="9"/>
      <c r="L1" s="44"/>
    </row>
    <row r="2" spans="1:15" x14ac:dyDescent="0.25">
      <c r="C2" s="34"/>
      <c r="D2" s="45" t="s">
        <v>18</v>
      </c>
      <c r="E2" s="45" t="s">
        <v>6</v>
      </c>
      <c r="F2" s="45" t="s">
        <v>14</v>
      </c>
      <c r="G2" s="45" t="s">
        <v>15</v>
      </c>
      <c r="H2" s="45" t="s">
        <v>16</v>
      </c>
      <c r="I2" s="45" t="s">
        <v>19</v>
      </c>
      <c r="L2" s="44"/>
    </row>
    <row r="3" spans="1:15" x14ac:dyDescent="0.25">
      <c r="A3" s="14">
        <v>1</v>
      </c>
      <c r="B3" s="20" t="s">
        <v>21</v>
      </c>
      <c r="C3" s="34"/>
      <c r="D3" s="46">
        <f>'1. liga'!O28</f>
        <v>5</v>
      </c>
      <c r="E3" s="46">
        <f>'1. liga'!P28</f>
        <v>9</v>
      </c>
      <c r="F3" s="46">
        <f>'1. liga'!Q28</f>
        <v>40</v>
      </c>
      <c r="G3" s="46">
        <f>'1. liga'!R28</f>
        <v>27</v>
      </c>
      <c r="H3" s="46">
        <f>'1. liga'!S28</f>
        <v>13</v>
      </c>
      <c r="I3" s="34">
        <f>((E3*100000)+(H3*100)+(F3*10))+1</f>
        <v>901701</v>
      </c>
      <c r="J3" s="20" t="s">
        <v>21</v>
      </c>
      <c r="K3" s="34"/>
      <c r="L3" s="46">
        <f t="shared" ref="L3:O8" si="0">D3</f>
        <v>5</v>
      </c>
      <c r="M3" s="46">
        <f t="shared" si="0"/>
        <v>9</v>
      </c>
      <c r="N3" s="46">
        <f t="shared" si="0"/>
        <v>40</v>
      </c>
      <c r="O3" s="46">
        <f t="shared" si="0"/>
        <v>27</v>
      </c>
    </row>
    <row r="4" spans="1:15" x14ac:dyDescent="0.25">
      <c r="A4" s="14">
        <v>2</v>
      </c>
      <c r="B4" s="20" t="s">
        <v>20</v>
      </c>
      <c r="C4" s="34"/>
      <c r="D4" s="46">
        <f>'1. liga'!T28</f>
        <v>5</v>
      </c>
      <c r="E4" s="46">
        <f>'1. liga'!U28</f>
        <v>9</v>
      </c>
      <c r="F4" s="46">
        <f>'1. liga'!V28</f>
        <v>36</v>
      </c>
      <c r="G4" s="46">
        <f>'1. liga'!W28</f>
        <v>25</v>
      </c>
      <c r="H4" s="46">
        <f>'1. liga'!X28</f>
        <v>11</v>
      </c>
      <c r="I4" s="34">
        <f>((E4*100000)+(H4*100)+(F4*10))+2</f>
        <v>901462</v>
      </c>
      <c r="J4" s="20" t="s">
        <v>20</v>
      </c>
      <c r="K4" s="34"/>
      <c r="L4" s="46">
        <f t="shared" si="0"/>
        <v>5</v>
      </c>
      <c r="M4" s="46">
        <f t="shared" si="0"/>
        <v>9</v>
      </c>
      <c r="N4" s="46">
        <f t="shared" si="0"/>
        <v>36</v>
      </c>
      <c r="O4" s="46">
        <f t="shared" si="0"/>
        <v>25</v>
      </c>
    </row>
    <row r="5" spans="1:15" x14ac:dyDescent="0.25">
      <c r="A5" s="14">
        <v>3</v>
      </c>
      <c r="B5" s="20" t="s">
        <v>25</v>
      </c>
      <c r="D5" s="15">
        <f>'1. liga'!Y28</f>
        <v>5</v>
      </c>
      <c r="E5" s="15">
        <f>'1. liga'!Z28</f>
        <v>0</v>
      </c>
      <c r="F5" s="15">
        <f>'1. liga'!AA28</f>
        <v>19</v>
      </c>
      <c r="G5" s="15">
        <f>'1. liga'!AB28</f>
        <v>39</v>
      </c>
      <c r="H5" s="15">
        <f>'1. liga'!AC28</f>
        <v>-20</v>
      </c>
      <c r="I5" s="34">
        <f>((E5*100000)+(H5*100)+(F5*10))+3</f>
        <v>-1807</v>
      </c>
      <c r="J5" s="20" t="s">
        <v>25</v>
      </c>
      <c r="L5" s="46">
        <f t="shared" si="0"/>
        <v>5</v>
      </c>
      <c r="M5" s="46">
        <f t="shared" si="0"/>
        <v>0</v>
      </c>
      <c r="N5" s="46">
        <f t="shared" si="0"/>
        <v>19</v>
      </c>
      <c r="O5" s="46">
        <f t="shared" si="0"/>
        <v>39</v>
      </c>
    </row>
    <row r="6" spans="1:15" x14ac:dyDescent="0.25">
      <c r="A6" s="14">
        <v>4</v>
      </c>
      <c r="B6" s="20" t="s">
        <v>29</v>
      </c>
      <c r="D6" s="15">
        <f>'1. liga'!AD28</f>
        <v>5</v>
      </c>
      <c r="E6" s="15">
        <f>'1. liga'!AE28</f>
        <v>15</v>
      </c>
      <c r="F6" s="15">
        <f>'1. liga'!AF28</f>
        <v>48</v>
      </c>
      <c r="G6" s="15">
        <f>'1. liga'!AG28</f>
        <v>26</v>
      </c>
      <c r="H6" s="15">
        <f>'1. liga'!AH28</f>
        <v>22</v>
      </c>
      <c r="I6" s="34">
        <f>((E6*100000)+(H6*100)+(F6*10))+4</f>
        <v>1502684</v>
      </c>
      <c r="J6" s="20" t="s">
        <v>29</v>
      </c>
      <c r="L6" s="46">
        <f t="shared" si="0"/>
        <v>5</v>
      </c>
      <c r="M6" s="46">
        <f t="shared" si="0"/>
        <v>15</v>
      </c>
      <c r="N6" s="46">
        <f t="shared" si="0"/>
        <v>48</v>
      </c>
      <c r="O6" s="46">
        <f t="shared" si="0"/>
        <v>26</v>
      </c>
    </row>
    <row r="7" spans="1:15" x14ac:dyDescent="0.25">
      <c r="A7" s="14">
        <v>5</v>
      </c>
      <c r="B7" s="20" t="s">
        <v>30</v>
      </c>
      <c r="D7" s="15">
        <f>'1. liga'!AI28</f>
        <v>5</v>
      </c>
      <c r="E7" s="15">
        <f>'1. liga'!AJ28</f>
        <v>9</v>
      </c>
      <c r="F7" s="15">
        <f>'1. liga'!AK28</f>
        <v>24</v>
      </c>
      <c r="G7" s="15">
        <f>'1. liga'!AL28</f>
        <v>24</v>
      </c>
      <c r="H7" s="15">
        <f>'1. liga'!AM28</f>
        <v>0</v>
      </c>
      <c r="I7" s="34">
        <f>((E7*100000)+(H7*100)+(F7*10))+5</f>
        <v>900245</v>
      </c>
      <c r="J7" s="20" t="s">
        <v>30</v>
      </c>
      <c r="L7" s="46">
        <f t="shared" si="0"/>
        <v>5</v>
      </c>
      <c r="M7" s="46">
        <f t="shared" si="0"/>
        <v>9</v>
      </c>
      <c r="N7" s="46">
        <f t="shared" si="0"/>
        <v>24</v>
      </c>
      <c r="O7" s="46">
        <f t="shared" si="0"/>
        <v>24</v>
      </c>
    </row>
    <row r="8" spans="1:15" x14ac:dyDescent="0.25">
      <c r="A8" s="14">
        <v>6</v>
      </c>
      <c r="B8" s="20" t="s">
        <v>33</v>
      </c>
      <c r="D8" s="15">
        <f>'1. liga'!AN28</f>
        <v>5</v>
      </c>
      <c r="E8" s="15">
        <f>'1. liga'!AO28</f>
        <v>3</v>
      </c>
      <c r="F8" s="15">
        <f>'1. liga'!AP28</f>
        <v>15</v>
      </c>
      <c r="G8" s="15">
        <f>'1. liga'!AQ28</f>
        <v>41</v>
      </c>
      <c r="H8" s="15">
        <f>'1. liga'!AR28</f>
        <v>-26</v>
      </c>
      <c r="I8" s="34">
        <f>((E8*100000)+(H8*100)+(F8*10))+6</f>
        <v>297556</v>
      </c>
      <c r="J8" s="20" t="s">
        <v>33</v>
      </c>
      <c r="L8" s="46">
        <f t="shared" si="0"/>
        <v>5</v>
      </c>
      <c r="M8" s="46">
        <f t="shared" si="0"/>
        <v>3</v>
      </c>
      <c r="N8" s="46">
        <f t="shared" si="0"/>
        <v>15</v>
      </c>
      <c r="O8" s="46">
        <f t="shared" si="0"/>
        <v>41</v>
      </c>
    </row>
    <row r="9" spans="1:15" x14ac:dyDescent="0.25">
      <c r="D9" s="9"/>
      <c r="L9" s="44"/>
    </row>
    <row r="10" spans="1:15" x14ac:dyDescent="0.25">
      <c r="D10" s="9"/>
      <c r="L10" s="44"/>
    </row>
    <row r="11" spans="1:15" x14ac:dyDescent="0.25">
      <c r="D11" s="9"/>
      <c r="L11" s="44"/>
    </row>
    <row r="12" spans="1:15" x14ac:dyDescent="0.25">
      <c r="D12" s="9"/>
      <c r="L12" s="44"/>
    </row>
    <row r="13" spans="1:15" x14ac:dyDescent="0.25">
      <c r="D13" s="9"/>
      <c r="L13" s="44"/>
    </row>
    <row r="14" spans="1:15" x14ac:dyDescent="0.25">
      <c r="D14" s="9"/>
      <c r="L14" s="44"/>
    </row>
    <row r="15" spans="1:15" x14ac:dyDescent="0.25">
      <c r="D15" s="9"/>
      <c r="L15" s="44"/>
    </row>
    <row r="16" spans="1:15" x14ac:dyDescent="0.25">
      <c r="D16" s="9"/>
      <c r="L16" s="44"/>
    </row>
    <row r="17" spans="4:12" x14ac:dyDescent="0.25">
      <c r="D17" s="9"/>
      <c r="L17" s="44"/>
    </row>
    <row r="18" spans="4:12" x14ac:dyDescent="0.25">
      <c r="D18" s="9"/>
      <c r="L18" s="44"/>
    </row>
    <row r="19" spans="4:12" ht="15.75" customHeight="1" x14ac:dyDescent="0.25">
      <c r="D19" s="9"/>
      <c r="L19" s="44"/>
    </row>
    <row r="20" spans="4:12" ht="15.75" customHeight="1" x14ac:dyDescent="0.25">
      <c r="D20" s="9"/>
      <c r="L20" s="44"/>
    </row>
    <row r="21" spans="4:12" ht="15.75" customHeight="1" x14ac:dyDescent="0.25">
      <c r="D21" s="9"/>
      <c r="L21" s="44"/>
    </row>
    <row r="22" spans="4:12" ht="15.75" customHeight="1" x14ac:dyDescent="0.25">
      <c r="D22" s="9"/>
      <c r="L22" s="44"/>
    </row>
    <row r="23" spans="4:12" ht="15.75" customHeight="1" x14ac:dyDescent="0.25">
      <c r="D23" s="9"/>
      <c r="L23" s="44"/>
    </row>
    <row r="24" spans="4:12" ht="15.75" customHeight="1" x14ac:dyDescent="0.25">
      <c r="D24" s="9"/>
      <c r="L24" s="44"/>
    </row>
    <row r="25" spans="4:12" ht="15.75" customHeight="1" x14ac:dyDescent="0.25">
      <c r="D25" s="9"/>
      <c r="L25" s="44"/>
    </row>
    <row r="26" spans="4:12" ht="15.75" customHeight="1" x14ac:dyDescent="0.25">
      <c r="D26" s="9"/>
      <c r="L26" s="44"/>
    </row>
    <row r="27" spans="4:12" ht="15.75" customHeight="1" x14ac:dyDescent="0.25">
      <c r="D27" s="9"/>
      <c r="L27" s="44"/>
    </row>
    <row r="28" spans="4:12" ht="15.75" customHeight="1" x14ac:dyDescent="0.25">
      <c r="D28" s="9"/>
      <c r="L28" s="44"/>
    </row>
    <row r="29" spans="4:12" ht="15.75" customHeight="1" x14ac:dyDescent="0.25">
      <c r="D29" s="9"/>
      <c r="L29" s="44"/>
    </row>
    <row r="30" spans="4:12" ht="15.75" customHeight="1" x14ac:dyDescent="0.25">
      <c r="D30" s="9"/>
      <c r="L30" s="44"/>
    </row>
    <row r="31" spans="4:12" ht="15.75" customHeight="1" x14ac:dyDescent="0.25">
      <c r="D31" s="9"/>
      <c r="L31" s="44"/>
    </row>
    <row r="32" spans="4:12" ht="15.75" customHeight="1" x14ac:dyDescent="0.25">
      <c r="D32" s="9"/>
      <c r="L32" s="44"/>
    </row>
    <row r="33" spans="4:12" ht="15.75" customHeight="1" x14ac:dyDescent="0.25">
      <c r="D33" s="9"/>
      <c r="L33" s="44"/>
    </row>
    <row r="34" spans="4:12" ht="15.75" customHeight="1" x14ac:dyDescent="0.25">
      <c r="D34" s="9"/>
      <c r="L34" s="44"/>
    </row>
    <row r="35" spans="4:12" ht="15.75" customHeight="1" x14ac:dyDescent="0.25">
      <c r="D35" s="9"/>
      <c r="L35" s="44"/>
    </row>
    <row r="36" spans="4:12" ht="15.75" customHeight="1" x14ac:dyDescent="0.25">
      <c r="D36" s="9"/>
      <c r="L36" s="44"/>
    </row>
    <row r="37" spans="4:12" ht="15.75" customHeight="1" x14ac:dyDescent="0.25">
      <c r="D37" s="9"/>
      <c r="L37" s="44"/>
    </row>
    <row r="38" spans="4:12" ht="15.75" customHeight="1" x14ac:dyDescent="0.25">
      <c r="D38" s="9"/>
      <c r="L38" s="44"/>
    </row>
    <row r="39" spans="4:12" ht="15.75" customHeight="1" x14ac:dyDescent="0.25">
      <c r="D39" s="9"/>
      <c r="L39" s="44"/>
    </row>
    <row r="40" spans="4:12" ht="15.75" customHeight="1" x14ac:dyDescent="0.25">
      <c r="D40" s="9"/>
      <c r="L40" s="44"/>
    </row>
    <row r="41" spans="4:12" ht="15.75" customHeight="1" x14ac:dyDescent="0.25">
      <c r="D41" s="9"/>
      <c r="L41" s="44"/>
    </row>
    <row r="42" spans="4:12" ht="15.75" customHeight="1" x14ac:dyDescent="0.25">
      <c r="D42" s="9"/>
      <c r="L42" s="44"/>
    </row>
    <row r="43" spans="4:12" ht="15.75" customHeight="1" x14ac:dyDescent="0.25">
      <c r="D43" s="9"/>
      <c r="L43" s="44"/>
    </row>
    <row r="44" spans="4:12" ht="15.75" customHeight="1" x14ac:dyDescent="0.25">
      <c r="D44" s="9"/>
      <c r="L44" s="44"/>
    </row>
    <row r="45" spans="4:12" ht="15.75" customHeight="1" x14ac:dyDescent="0.25">
      <c r="D45" s="9"/>
      <c r="L45" s="44"/>
    </row>
    <row r="46" spans="4:12" ht="15.75" customHeight="1" x14ac:dyDescent="0.25">
      <c r="D46" s="9"/>
      <c r="L46" s="44"/>
    </row>
    <row r="47" spans="4:12" ht="15.75" customHeight="1" x14ac:dyDescent="0.25">
      <c r="D47" s="9"/>
      <c r="L47" s="44"/>
    </row>
    <row r="48" spans="4:12" ht="15.75" customHeight="1" x14ac:dyDescent="0.25">
      <c r="D48" s="9"/>
      <c r="L48" s="44"/>
    </row>
    <row r="49" spans="4:12" ht="15.75" customHeight="1" x14ac:dyDescent="0.25">
      <c r="D49" s="9"/>
      <c r="L49" s="44"/>
    </row>
    <row r="50" spans="4:12" ht="15.75" customHeight="1" x14ac:dyDescent="0.25">
      <c r="D50" s="9"/>
      <c r="L50" s="44"/>
    </row>
    <row r="51" spans="4:12" ht="15.75" customHeight="1" x14ac:dyDescent="0.25">
      <c r="D51" s="9"/>
      <c r="L51" s="44"/>
    </row>
    <row r="52" spans="4:12" ht="15.75" customHeight="1" x14ac:dyDescent="0.25">
      <c r="D52" s="9"/>
      <c r="L52" s="44"/>
    </row>
    <row r="53" spans="4:12" ht="15.75" customHeight="1" x14ac:dyDescent="0.25">
      <c r="D53" s="9"/>
      <c r="L53" s="44"/>
    </row>
    <row r="54" spans="4:12" ht="15.75" customHeight="1" x14ac:dyDescent="0.25">
      <c r="D54" s="9"/>
      <c r="L54" s="44"/>
    </row>
    <row r="55" spans="4:12" ht="15.75" customHeight="1" x14ac:dyDescent="0.25">
      <c r="D55" s="9"/>
      <c r="L55" s="44"/>
    </row>
    <row r="56" spans="4:12" ht="15.75" customHeight="1" x14ac:dyDescent="0.25">
      <c r="D56" s="9"/>
      <c r="L56" s="44"/>
    </row>
    <row r="57" spans="4:12" ht="15.75" customHeight="1" x14ac:dyDescent="0.25">
      <c r="D57" s="9"/>
      <c r="L57" s="44"/>
    </row>
    <row r="58" spans="4:12" ht="15.75" customHeight="1" x14ac:dyDescent="0.25">
      <c r="D58" s="9"/>
      <c r="L58" s="44"/>
    </row>
    <row r="59" spans="4:12" ht="15.75" customHeight="1" x14ac:dyDescent="0.25">
      <c r="D59" s="9"/>
      <c r="L59" s="44"/>
    </row>
    <row r="60" spans="4:12" ht="15.75" customHeight="1" x14ac:dyDescent="0.25">
      <c r="D60" s="9"/>
      <c r="L60" s="44"/>
    </row>
    <row r="61" spans="4:12" ht="15.75" customHeight="1" x14ac:dyDescent="0.25">
      <c r="D61" s="9"/>
      <c r="L61" s="44"/>
    </row>
    <row r="62" spans="4:12" ht="15.75" customHeight="1" x14ac:dyDescent="0.25">
      <c r="D62" s="9"/>
      <c r="L62" s="44"/>
    </row>
    <row r="63" spans="4:12" ht="15.75" customHeight="1" x14ac:dyDescent="0.25">
      <c r="D63" s="9"/>
      <c r="L63" s="44"/>
    </row>
    <row r="64" spans="4:12" ht="15.75" customHeight="1" x14ac:dyDescent="0.25">
      <c r="D64" s="9"/>
      <c r="L64" s="44"/>
    </row>
    <row r="65" spans="4:12" ht="15.75" customHeight="1" x14ac:dyDescent="0.25">
      <c r="D65" s="9"/>
      <c r="L65" s="44"/>
    </row>
    <row r="66" spans="4:12" ht="15.75" customHeight="1" x14ac:dyDescent="0.25">
      <c r="D66" s="9"/>
      <c r="L66" s="44"/>
    </row>
    <row r="67" spans="4:12" ht="15.75" customHeight="1" x14ac:dyDescent="0.25">
      <c r="D67" s="9"/>
      <c r="L67" s="44"/>
    </row>
    <row r="68" spans="4:12" ht="15.75" customHeight="1" x14ac:dyDescent="0.25">
      <c r="D68" s="9"/>
      <c r="L68" s="44"/>
    </row>
    <row r="69" spans="4:12" ht="15.75" customHeight="1" x14ac:dyDescent="0.25">
      <c r="D69" s="9"/>
      <c r="L69" s="44"/>
    </row>
    <row r="70" spans="4:12" ht="15.75" customHeight="1" x14ac:dyDescent="0.25">
      <c r="D70" s="9"/>
      <c r="L70" s="44"/>
    </row>
    <row r="71" spans="4:12" ht="15.75" customHeight="1" x14ac:dyDescent="0.25">
      <c r="D71" s="9"/>
      <c r="L71" s="44"/>
    </row>
    <row r="72" spans="4:12" ht="15.75" customHeight="1" x14ac:dyDescent="0.25">
      <c r="D72" s="9"/>
      <c r="L72" s="44"/>
    </row>
    <row r="73" spans="4:12" ht="15.75" customHeight="1" x14ac:dyDescent="0.25">
      <c r="D73" s="9"/>
      <c r="L73" s="44"/>
    </row>
    <row r="74" spans="4:12" ht="15.75" customHeight="1" x14ac:dyDescent="0.25">
      <c r="D74" s="9"/>
      <c r="L74" s="44"/>
    </row>
    <row r="75" spans="4:12" ht="15.75" customHeight="1" x14ac:dyDescent="0.25">
      <c r="D75" s="9"/>
      <c r="L75" s="44"/>
    </row>
    <row r="76" spans="4:12" ht="15.75" customHeight="1" x14ac:dyDescent="0.25">
      <c r="D76" s="9"/>
      <c r="L76" s="44"/>
    </row>
    <row r="77" spans="4:12" ht="15.75" customHeight="1" x14ac:dyDescent="0.25">
      <c r="D77" s="9"/>
      <c r="L77" s="44"/>
    </row>
    <row r="78" spans="4:12" ht="15.75" customHeight="1" x14ac:dyDescent="0.25">
      <c r="D78" s="9"/>
      <c r="L78" s="44"/>
    </row>
    <row r="79" spans="4:12" ht="15.75" customHeight="1" x14ac:dyDescent="0.25">
      <c r="D79" s="9"/>
      <c r="L79" s="44"/>
    </row>
    <row r="80" spans="4:12" ht="15.75" customHeight="1" x14ac:dyDescent="0.25">
      <c r="D80" s="9"/>
      <c r="L80" s="44"/>
    </row>
    <row r="81" spans="4:12" ht="15.75" customHeight="1" x14ac:dyDescent="0.25">
      <c r="D81" s="9"/>
      <c r="L81" s="44"/>
    </row>
    <row r="82" spans="4:12" ht="15.75" customHeight="1" x14ac:dyDescent="0.25">
      <c r="D82" s="9"/>
      <c r="L82" s="44"/>
    </row>
    <row r="83" spans="4:12" ht="15.75" customHeight="1" x14ac:dyDescent="0.25">
      <c r="D83" s="9"/>
      <c r="L83" s="44"/>
    </row>
    <row r="84" spans="4:12" ht="15.75" customHeight="1" x14ac:dyDescent="0.25">
      <c r="D84" s="9"/>
      <c r="L84" s="44"/>
    </row>
    <row r="85" spans="4:12" ht="15.75" customHeight="1" x14ac:dyDescent="0.25">
      <c r="D85" s="9"/>
      <c r="L85" s="44"/>
    </row>
    <row r="86" spans="4:12" ht="15.75" customHeight="1" x14ac:dyDescent="0.25">
      <c r="D86" s="9"/>
      <c r="L86" s="44"/>
    </row>
    <row r="87" spans="4:12" ht="15.75" customHeight="1" x14ac:dyDescent="0.25">
      <c r="D87" s="9"/>
      <c r="L87" s="44"/>
    </row>
    <row r="88" spans="4:12" ht="15.75" customHeight="1" x14ac:dyDescent="0.25">
      <c r="D88" s="9"/>
      <c r="L88" s="44"/>
    </row>
    <row r="89" spans="4:12" ht="15.75" customHeight="1" x14ac:dyDescent="0.25">
      <c r="D89" s="9"/>
      <c r="L89" s="44"/>
    </row>
    <row r="90" spans="4:12" ht="15.75" customHeight="1" x14ac:dyDescent="0.25">
      <c r="D90" s="9"/>
      <c r="L90" s="44"/>
    </row>
    <row r="91" spans="4:12" ht="15.75" customHeight="1" x14ac:dyDescent="0.25">
      <c r="D91" s="9"/>
      <c r="L91" s="44"/>
    </row>
    <row r="92" spans="4:12" ht="15.75" customHeight="1" x14ac:dyDescent="0.25">
      <c r="D92" s="9"/>
      <c r="L92" s="44"/>
    </row>
    <row r="93" spans="4:12" ht="15.75" customHeight="1" x14ac:dyDescent="0.25">
      <c r="D93" s="9"/>
      <c r="L93" s="44"/>
    </row>
    <row r="94" spans="4:12" ht="15.75" customHeight="1" x14ac:dyDescent="0.25">
      <c r="D94" s="9"/>
      <c r="L94" s="44"/>
    </row>
    <row r="95" spans="4:12" ht="15.75" customHeight="1" x14ac:dyDescent="0.25">
      <c r="D95" s="9"/>
      <c r="L95" s="44"/>
    </row>
    <row r="96" spans="4:12" ht="15.75" customHeight="1" x14ac:dyDescent="0.25">
      <c r="D96" s="9"/>
      <c r="L96" s="44"/>
    </row>
    <row r="97" spans="4:12" ht="15.75" customHeight="1" x14ac:dyDescent="0.25">
      <c r="D97" s="9"/>
      <c r="L97" s="44"/>
    </row>
    <row r="98" spans="4:12" ht="15.75" customHeight="1" x14ac:dyDescent="0.25">
      <c r="D98" s="9"/>
      <c r="L98" s="44"/>
    </row>
    <row r="99" spans="4:12" ht="15.75" customHeight="1" x14ac:dyDescent="0.25">
      <c r="D99" s="9"/>
      <c r="L99" s="44"/>
    </row>
    <row r="100" spans="4:12" ht="15.75" customHeight="1" x14ac:dyDescent="0.25">
      <c r="D100" s="9"/>
      <c r="L100" s="44"/>
    </row>
    <row r="101" spans="4:12" ht="15.75" customHeight="1" x14ac:dyDescent="0.25">
      <c r="D101" s="9"/>
      <c r="L101" s="44"/>
    </row>
    <row r="102" spans="4:12" ht="15.75" customHeight="1" x14ac:dyDescent="0.25">
      <c r="D102" s="9"/>
      <c r="L102" s="44"/>
    </row>
    <row r="103" spans="4:12" ht="15.75" customHeight="1" x14ac:dyDescent="0.25">
      <c r="D103" s="9"/>
      <c r="L103" s="44"/>
    </row>
    <row r="104" spans="4:12" ht="15.75" customHeight="1" x14ac:dyDescent="0.25">
      <c r="D104" s="9"/>
      <c r="L104" s="44"/>
    </row>
    <row r="105" spans="4:12" ht="15.75" customHeight="1" x14ac:dyDescent="0.25">
      <c r="D105" s="9"/>
      <c r="L105" s="44"/>
    </row>
    <row r="106" spans="4:12" ht="15.75" customHeight="1" x14ac:dyDescent="0.25">
      <c r="D106" s="9"/>
      <c r="L106" s="44"/>
    </row>
    <row r="107" spans="4:12" ht="15.75" customHeight="1" x14ac:dyDescent="0.25">
      <c r="D107" s="9"/>
      <c r="L107" s="44"/>
    </row>
    <row r="108" spans="4:12" ht="15.75" customHeight="1" x14ac:dyDescent="0.25">
      <c r="D108" s="9"/>
      <c r="L108" s="44"/>
    </row>
    <row r="109" spans="4:12" ht="15.75" customHeight="1" x14ac:dyDescent="0.25">
      <c r="D109" s="9"/>
      <c r="L109" s="44"/>
    </row>
    <row r="110" spans="4:12" ht="15.75" customHeight="1" x14ac:dyDescent="0.25">
      <c r="D110" s="9"/>
      <c r="L110" s="44"/>
    </row>
    <row r="111" spans="4:12" ht="15.75" customHeight="1" x14ac:dyDescent="0.25">
      <c r="D111" s="9"/>
      <c r="L111" s="44"/>
    </row>
    <row r="112" spans="4:12" ht="15.75" customHeight="1" x14ac:dyDescent="0.25">
      <c r="D112" s="9"/>
      <c r="L112" s="44"/>
    </row>
    <row r="113" spans="4:12" ht="15.75" customHeight="1" x14ac:dyDescent="0.25">
      <c r="D113" s="9"/>
      <c r="L113" s="44"/>
    </row>
    <row r="114" spans="4:12" ht="15.75" customHeight="1" x14ac:dyDescent="0.25">
      <c r="D114" s="9"/>
      <c r="L114" s="44"/>
    </row>
    <row r="115" spans="4:12" ht="15.75" customHeight="1" x14ac:dyDescent="0.25">
      <c r="D115" s="9"/>
      <c r="L115" s="44"/>
    </row>
    <row r="116" spans="4:12" ht="15.75" customHeight="1" x14ac:dyDescent="0.25">
      <c r="D116" s="9"/>
      <c r="L116" s="44"/>
    </row>
    <row r="117" spans="4:12" ht="15.75" customHeight="1" x14ac:dyDescent="0.25">
      <c r="D117" s="9"/>
      <c r="L117" s="44"/>
    </row>
    <row r="118" spans="4:12" ht="15.75" customHeight="1" x14ac:dyDescent="0.25">
      <c r="D118" s="9"/>
      <c r="L118" s="44"/>
    </row>
    <row r="119" spans="4:12" ht="15.75" customHeight="1" x14ac:dyDescent="0.25">
      <c r="D119" s="9"/>
      <c r="L119" s="44"/>
    </row>
    <row r="120" spans="4:12" ht="15.75" customHeight="1" x14ac:dyDescent="0.25">
      <c r="D120" s="9"/>
      <c r="L120" s="44"/>
    </row>
    <row r="121" spans="4:12" ht="15.75" customHeight="1" x14ac:dyDescent="0.25">
      <c r="D121" s="9"/>
      <c r="L121" s="44"/>
    </row>
    <row r="122" spans="4:12" ht="15.75" customHeight="1" x14ac:dyDescent="0.25">
      <c r="D122" s="9"/>
      <c r="L122" s="44"/>
    </row>
    <row r="123" spans="4:12" ht="15.75" customHeight="1" x14ac:dyDescent="0.25">
      <c r="D123" s="9"/>
      <c r="L123" s="44"/>
    </row>
    <row r="124" spans="4:12" ht="15.75" customHeight="1" x14ac:dyDescent="0.25">
      <c r="D124" s="9"/>
      <c r="L124" s="44"/>
    </row>
    <row r="125" spans="4:12" ht="15.75" customHeight="1" x14ac:dyDescent="0.25">
      <c r="D125" s="9"/>
      <c r="L125" s="44"/>
    </row>
    <row r="126" spans="4:12" ht="15.75" customHeight="1" x14ac:dyDescent="0.25">
      <c r="D126" s="9"/>
      <c r="L126" s="44"/>
    </row>
    <row r="127" spans="4:12" ht="15.75" customHeight="1" x14ac:dyDescent="0.25">
      <c r="D127" s="9"/>
      <c r="L127" s="44"/>
    </row>
    <row r="128" spans="4:12" ht="15.75" customHeight="1" x14ac:dyDescent="0.25">
      <c r="D128" s="9"/>
      <c r="L128" s="44"/>
    </row>
    <row r="129" spans="4:12" ht="15.75" customHeight="1" x14ac:dyDescent="0.25">
      <c r="D129" s="9"/>
      <c r="L129" s="44"/>
    </row>
    <row r="130" spans="4:12" ht="15.75" customHeight="1" x14ac:dyDescent="0.25">
      <c r="D130" s="9"/>
      <c r="L130" s="44"/>
    </row>
    <row r="131" spans="4:12" ht="15.75" customHeight="1" x14ac:dyDescent="0.25">
      <c r="D131" s="9"/>
      <c r="L131" s="44"/>
    </row>
    <row r="132" spans="4:12" ht="15.75" customHeight="1" x14ac:dyDescent="0.25">
      <c r="D132" s="9"/>
      <c r="L132" s="44"/>
    </row>
    <row r="133" spans="4:12" ht="15.75" customHeight="1" x14ac:dyDescent="0.25">
      <c r="D133" s="9"/>
      <c r="L133" s="44"/>
    </row>
    <row r="134" spans="4:12" ht="15.75" customHeight="1" x14ac:dyDescent="0.25">
      <c r="D134" s="9"/>
      <c r="L134" s="44"/>
    </row>
    <row r="135" spans="4:12" ht="15.75" customHeight="1" x14ac:dyDescent="0.25">
      <c r="D135" s="9"/>
      <c r="L135" s="44"/>
    </row>
    <row r="136" spans="4:12" ht="15.75" customHeight="1" x14ac:dyDescent="0.25">
      <c r="D136" s="9"/>
      <c r="L136" s="44"/>
    </row>
    <row r="137" spans="4:12" ht="15.75" customHeight="1" x14ac:dyDescent="0.25">
      <c r="D137" s="9"/>
      <c r="L137" s="44"/>
    </row>
    <row r="138" spans="4:12" ht="15.75" customHeight="1" x14ac:dyDescent="0.25">
      <c r="D138" s="9"/>
      <c r="L138" s="44"/>
    </row>
    <row r="139" spans="4:12" ht="15.75" customHeight="1" x14ac:dyDescent="0.25">
      <c r="D139" s="9"/>
      <c r="L139" s="44"/>
    </row>
    <row r="140" spans="4:12" ht="15.75" customHeight="1" x14ac:dyDescent="0.25">
      <c r="D140" s="9"/>
      <c r="L140" s="44"/>
    </row>
    <row r="141" spans="4:12" ht="15.75" customHeight="1" x14ac:dyDescent="0.25">
      <c r="D141" s="9"/>
      <c r="L141" s="44"/>
    </row>
    <row r="142" spans="4:12" ht="15.75" customHeight="1" x14ac:dyDescent="0.25">
      <c r="D142" s="9"/>
      <c r="L142" s="44"/>
    </row>
    <row r="143" spans="4:12" ht="15.75" customHeight="1" x14ac:dyDescent="0.25">
      <c r="D143" s="9"/>
      <c r="L143" s="44"/>
    </row>
    <row r="144" spans="4:12" ht="15.75" customHeight="1" x14ac:dyDescent="0.25">
      <c r="D144" s="9"/>
      <c r="L144" s="44"/>
    </row>
    <row r="145" spans="4:12" ht="15.75" customHeight="1" x14ac:dyDescent="0.25">
      <c r="D145" s="9"/>
      <c r="L145" s="44"/>
    </row>
    <row r="146" spans="4:12" ht="15.75" customHeight="1" x14ac:dyDescent="0.25">
      <c r="D146" s="9"/>
      <c r="L146" s="44"/>
    </row>
    <row r="147" spans="4:12" ht="15.75" customHeight="1" x14ac:dyDescent="0.25">
      <c r="D147" s="9"/>
      <c r="L147" s="44"/>
    </row>
    <row r="148" spans="4:12" ht="15.75" customHeight="1" x14ac:dyDescent="0.25">
      <c r="D148" s="9"/>
      <c r="L148" s="44"/>
    </row>
    <row r="149" spans="4:12" ht="15.75" customHeight="1" x14ac:dyDescent="0.25">
      <c r="D149" s="9"/>
      <c r="L149" s="44"/>
    </row>
    <row r="150" spans="4:12" ht="15.75" customHeight="1" x14ac:dyDescent="0.25">
      <c r="D150" s="9"/>
      <c r="L150" s="44"/>
    </row>
    <row r="151" spans="4:12" ht="15.75" customHeight="1" x14ac:dyDescent="0.25">
      <c r="D151" s="9"/>
      <c r="L151" s="44"/>
    </row>
    <row r="152" spans="4:12" ht="15.75" customHeight="1" x14ac:dyDescent="0.25">
      <c r="D152" s="9"/>
      <c r="L152" s="44"/>
    </row>
    <row r="153" spans="4:12" ht="15.75" customHeight="1" x14ac:dyDescent="0.25">
      <c r="D153" s="9"/>
      <c r="L153" s="44"/>
    </row>
    <row r="154" spans="4:12" ht="15.75" customHeight="1" x14ac:dyDescent="0.25">
      <c r="D154" s="9"/>
      <c r="L154" s="44"/>
    </row>
    <row r="155" spans="4:12" ht="15.75" customHeight="1" x14ac:dyDescent="0.25">
      <c r="D155" s="9"/>
      <c r="L155" s="44"/>
    </row>
    <row r="156" spans="4:12" ht="15.75" customHeight="1" x14ac:dyDescent="0.25">
      <c r="D156" s="9"/>
      <c r="L156" s="44"/>
    </row>
    <row r="157" spans="4:12" ht="15.75" customHeight="1" x14ac:dyDescent="0.25">
      <c r="D157" s="9"/>
      <c r="L157" s="44"/>
    </row>
    <row r="158" spans="4:12" ht="15.75" customHeight="1" x14ac:dyDescent="0.25">
      <c r="D158" s="9"/>
      <c r="L158" s="44"/>
    </row>
    <row r="159" spans="4:12" ht="15.75" customHeight="1" x14ac:dyDescent="0.25">
      <c r="D159" s="9"/>
      <c r="L159" s="44"/>
    </row>
    <row r="160" spans="4:12" ht="15.75" customHeight="1" x14ac:dyDescent="0.25">
      <c r="D160" s="9"/>
      <c r="L160" s="44"/>
    </row>
    <row r="161" spans="4:12" ht="15.75" customHeight="1" x14ac:dyDescent="0.25">
      <c r="D161" s="9"/>
      <c r="L161" s="44"/>
    </row>
    <row r="162" spans="4:12" ht="15.75" customHeight="1" x14ac:dyDescent="0.25">
      <c r="D162" s="9"/>
      <c r="L162" s="44"/>
    </row>
    <row r="163" spans="4:12" ht="15.75" customHeight="1" x14ac:dyDescent="0.25">
      <c r="D163" s="9"/>
      <c r="L163" s="44"/>
    </row>
    <row r="164" spans="4:12" ht="15.75" customHeight="1" x14ac:dyDescent="0.25">
      <c r="D164" s="9"/>
      <c r="L164" s="44"/>
    </row>
    <row r="165" spans="4:12" ht="15.75" customHeight="1" x14ac:dyDescent="0.25">
      <c r="D165" s="9"/>
      <c r="L165" s="44"/>
    </row>
    <row r="166" spans="4:12" ht="15.75" customHeight="1" x14ac:dyDescent="0.25">
      <c r="D166" s="9"/>
      <c r="L166" s="44"/>
    </row>
    <row r="167" spans="4:12" ht="15.75" customHeight="1" x14ac:dyDescent="0.25">
      <c r="D167" s="9"/>
      <c r="L167" s="44"/>
    </row>
    <row r="168" spans="4:12" ht="15.75" customHeight="1" x14ac:dyDescent="0.25">
      <c r="D168" s="9"/>
      <c r="L168" s="44"/>
    </row>
    <row r="169" spans="4:12" ht="15.75" customHeight="1" x14ac:dyDescent="0.25">
      <c r="D169" s="9"/>
      <c r="L169" s="44"/>
    </row>
    <row r="170" spans="4:12" ht="15.75" customHeight="1" x14ac:dyDescent="0.25">
      <c r="D170" s="9"/>
      <c r="L170" s="44"/>
    </row>
    <row r="171" spans="4:12" ht="15.75" customHeight="1" x14ac:dyDescent="0.25">
      <c r="D171" s="9"/>
      <c r="L171" s="44"/>
    </row>
    <row r="172" spans="4:12" ht="15.75" customHeight="1" x14ac:dyDescent="0.25">
      <c r="D172" s="9"/>
      <c r="L172" s="44"/>
    </row>
    <row r="173" spans="4:12" ht="15.75" customHeight="1" x14ac:dyDescent="0.25">
      <c r="D173" s="9"/>
      <c r="L173" s="44"/>
    </row>
    <row r="174" spans="4:12" ht="15.75" customHeight="1" x14ac:dyDescent="0.25">
      <c r="D174" s="9"/>
      <c r="L174" s="44"/>
    </row>
    <row r="175" spans="4:12" ht="15.75" customHeight="1" x14ac:dyDescent="0.25">
      <c r="D175" s="9"/>
      <c r="L175" s="44"/>
    </row>
    <row r="176" spans="4:12" ht="15.75" customHeight="1" x14ac:dyDescent="0.25">
      <c r="D176" s="9"/>
      <c r="L176" s="44"/>
    </row>
    <row r="177" spans="4:12" ht="15.75" customHeight="1" x14ac:dyDescent="0.25">
      <c r="D177" s="9"/>
      <c r="L177" s="44"/>
    </row>
    <row r="178" spans="4:12" ht="15.75" customHeight="1" x14ac:dyDescent="0.25">
      <c r="D178" s="9"/>
      <c r="L178" s="44"/>
    </row>
    <row r="179" spans="4:12" ht="15.75" customHeight="1" x14ac:dyDescent="0.25">
      <c r="D179" s="9"/>
      <c r="L179" s="44"/>
    </row>
    <row r="180" spans="4:12" ht="15.75" customHeight="1" x14ac:dyDescent="0.25">
      <c r="D180" s="9"/>
      <c r="L180" s="44"/>
    </row>
    <row r="181" spans="4:12" ht="15.75" customHeight="1" x14ac:dyDescent="0.25">
      <c r="D181" s="9"/>
      <c r="L181" s="44"/>
    </row>
    <row r="182" spans="4:12" ht="15.75" customHeight="1" x14ac:dyDescent="0.25">
      <c r="D182" s="9"/>
      <c r="L182" s="44"/>
    </row>
    <row r="183" spans="4:12" ht="15.75" customHeight="1" x14ac:dyDescent="0.25">
      <c r="D183" s="9"/>
      <c r="L183" s="44"/>
    </row>
    <row r="184" spans="4:12" ht="15.75" customHeight="1" x14ac:dyDescent="0.25">
      <c r="D184" s="9"/>
      <c r="L184" s="44"/>
    </row>
    <row r="185" spans="4:12" ht="15.75" customHeight="1" x14ac:dyDescent="0.25">
      <c r="D185" s="9"/>
      <c r="L185" s="44"/>
    </row>
    <row r="186" spans="4:12" ht="15.75" customHeight="1" x14ac:dyDescent="0.25">
      <c r="D186" s="9"/>
      <c r="L186" s="44"/>
    </row>
    <row r="187" spans="4:12" ht="15.75" customHeight="1" x14ac:dyDescent="0.25">
      <c r="D187" s="9"/>
      <c r="L187" s="44"/>
    </row>
    <row r="188" spans="4:12" ht="15.75" customHeight="1" x14ac:dyDescent="0.25">
      <c r="D188" s="9"/>
      <c r="L188" s="44"/>
    </row>
    <row r="189" spans="4:12" ht="15.75" customHeight="1" x14ac:dyDescent="0.25">
      <c r="D189" s="9"/>
      <c r="L189" s="44"/>
    </row>
    <row r="190" spans="4:12" ht="15.75" customHeight="1" x14ac:dyDescent="0.25">
      <c r="D190" s="9"/>
      <c r="L190" s="44"/>
    </row>
    <row r="191" spans="4:12" ht="15.75" customHeight="1" x14ac:dyDescent="0.25">
      <c r="D191" s="9"/>
      <c r="L191" s="44"/>
    </row>
    <row r="192" spans="4:12" ht="15.75" customHeight="1" x14ac:dyDescent="0.25">
      <c r="D192" s="9"/>
      <c r="L192" s="44"/>
    </row>
    <row r="193" spans="4:12" ht="15.75" customHeight="1" x14ac:dyDescent="0.25">
      <c r="D193" s="9"/>
      <c r="L193" s="44"/>
    </row>
    <row r="194" spans="4:12" ht="15.75" customHeight="1" x14ac:dyDescent="0.25">
      <c r="D194" s="9"/>
      <c r="L194" s="44"/>
    </row>
    <row r="195" spans="4:12" ht="15.75" customHeight="1" x14ac:dyDescent="0.25">
      <c r="D195" s="9"/>
      <c r="L195" s="44"/>
    </row>
    <row r="196" spans="4:12" ht="15.75" customHeight="1" x14ac:dyDescent="0.25">
      <c r="D196" s="9"/>
      <c r="L196" s="44"/>
    </row>
    <row r="197" spans="4:12" ht="15.75" customHeight="1" x14ac:dyDescent="0.25">
      <c r="D197" s="9"/>
      <c r="L197" s="44"/>
    </row>
    <row r="198" spans="4:12" ht="15.75" customHeight="1" x14ac:dyDescent="0.25">
      <c r="D198" s="9"/>
      <c r="L198" s="44"/>
    </row>
    <row r="199" spans="4:12" ht="15.75" customHeight="1" x14ac:dyDescent="0.25">
      <c r="D199" s="9"/>
      <c r="L199" s="44"/>
    </row>
    <row r="200" spans="4:12" ht="15.75" customHeight="1" x14ac:dyDescent="0.25">
      <c r="D200" s="9"/>
      <c r="L200" s="44"/>
    </row>
    <row r="201" spans="4:12" ht="15.75" customHeight="1" x14ac:dyDescent="0.25">
      <c r="D201" s="9"/>
      <c r="L201" s="44"/>
    </row>
    <row r="202" spans="4:12" ht="15.75" customHeight="1" x14ac:dyDescent="0.25">
      <c r="D202" s="9"/>
      <c r="L202" s="44"/>
    </row>
    <row r="203" spans="4:12" ht="15.75" customHeight="1" x14ac:dyDescent="0.25">
      <c r="D203" s="9"/>
      <c r="L203" s="44"/>
    </row>
    <row r="204" spans="4:12" ht="15.75" customHeight="1" x14ac:dyDescent="0.25">
      <c r="D204" s="9"/>
      <c r="L204" s="44"/>
    </row>
    <row r="205" spans="4:12" ht="15.75" customHeight="1" x14ac:dyDescent="0.25">
      <c r="D205" s="9"/>
      <c r="L205" s="44"/>
    </row>
    <row r="206" spans="4:12" ht="15.75" customHeight="1" x14ac:dyDescent="0.25">
      <c r="D206" s="9"/>
      <c r="L206" s="44"/>
    </row>
    <row r="207" spans="4:12" ht="15.75" customHeight="1" x14ac:dyDescent="0.25">
      <c r="D207" s="9"/>
      <c r="L207" s="44"/>
    </row>
    <row r="208" spans="4:12" ht="15.75" customHeight="1" x14ac:dyDescent="0.25">
      <c r="D208" s="9"/>
      <c r="L208" s="44"/>
    </row>
    <row r="209" spans="4:12" ht="15.75" customHeight="1" x14ac:dyDescent="0.25">
      <c r="D209" s="9"/>
      <c r="L209" s="44"/>
    </row>
    <row r="210" spans="4:12" ht="15.75" customHeight="1" x14ac:dyDescent="0.25">
      <c r="D210" s="9"/>
      <c r="L210" s="44"/>
    </row>
    <row r="211" spans="4:12" ht="15.75" customHeight="1" x14ac:dyDescent="0.25">
      <c r="D211" s="9"/>
      <c r="L211" s="44"/>
    </row>
    <row r="212" spans="4:12" ht="15.75" customHeight="1" x14ac:dyDescent="0.25">
      <c r="D212" s="9"/>
      <c r="L212" s="44"/>
    </row>
    <row r="213" spans="4:12" ht="15.75" customHeight="1" x14ac:dyDescent="0.25">
      <c r="D213" s="9"/>
      <c r="L213" s="44"/>
    </row>
    <row r="214" spans="4:12" ht="15.75" customHeight="1" x14ac:dyDescent="0.25">
      <c r="D214" s="9"/>
      <c r="L214" s="44"/>
    </row>
    <row r="215" spans="4:12" ht="15.75" customHeight="1" x14ac:dyDescent="0.25">
      <c r="D215" s="9"/>
      <c r="L215" s="44"/>
    </row>
    <row r="216" spans="4:12" ht="15.75" customHeight="1" x14ac:dyDescent="0.25">
      <c r="D216" s="9"/>
      <c r="L216" s="44"/>
    </row>
    <row r="217" spans="4:12" ht="15.75" customHeight="1" x14ac:dyDescent="0.25">
      <c r="D217" s="9"/>
      <c r="L217" s="44"/>
    </row>
    <row r="218" spans="4:12" ht="15.75" customHeight="1" x14ac:dyDescent="0.25">
      <c r="D218" s="9"/>
      <c r="L218" s="44"/>
    </row>
    <row r="219" spans="4:12" ht="15.75" customHeight="1" x14ac:dyDescent="0.25">
      <c r="D219" s="9"/>
      <c r="L219" s="44"/>
    </row>
    <row r="220" spans="4:12" ht="15.75" customHeight="1" x14ac:dyDescent="0.25">
      <c r="D220" s="9"/>
      <c r="L220" s="44"/>
    </row>
    <row r="221" spans="4:12" ht="15.75" customHeight="1" x14ac:dyDescent="0.25">
      <c r="D221" s="9"/>
      <c r="L221" s="44"/>
    </row>
    <row r="222" spans="4:12" ht="15.75" customHeight="1" x14ac:dyDescent="0.25">
      <c r="D222" s="9"/>
      <c r="L222" s="44"/>
    </row>
    <row r="223" spans="4:12" ht="15.75" customHeight="1" x14ac:dyDescent="0.25">
      <c r="D223" s="9"/>
      <c r="L223" s="44"/>
    </row>
    <row r="224" spans="4:12" ht="15.75" customHeight="1" x14ac:dyDescent="0.25">
      <c r="D224" s="9"/>
      <c r="L224" s="44"/>
    </row>
    <row r="225" spans="4:12" ht="15.75" customHeight="1" x14ac:dyDescent="0.25">
      <c r="D225" s="9"/>
      <c r="L225" s="44"/>
    </row>
    <row r="226" spans="4:12" ht="15.75" customHeight="1" x14ac:dyDescent="0.25">
      <c r="D226" s="9"/>
      <c r="L226" s="44"/>
    </row>
    <row r="227" spans="4:12" ht="15.75" customHeight="1" x14ac:dyDescent="0.25">
      <c r="D227" s="9"/>
      <c r="L227" s="44"/>
    </row>
    <row r="228" spans="4:12" ht="15.75" customHeight="1" x14ac:dyDescent="0.25">
      <c r="D228" s="9"/>
      <c r="L228" s="44"/>
    </row>
    <row r="229" spans="4:12" ht="15.75" customHeight="1" x14ac:dyDescent="0.25">
      <c r="D229" s="9"/>
      <c r="L229" s="44"/>
    </row>
    <row r="230" spans="4:12" ht="15.75" customHeight="1" x14ac:dyDescent="0.25">
      <c r="D230" s="9"/>
      <c r="L230" s="44"/>
    </row>
    <row r="231" spans="4:12" ht="15.75" customHeight="1" x14ac:dyDescent="0.25">
      <c r="D231" s="9"/>
      <c r="L231" s="44"/>
    </row>
    <row r="232" spans="4:12" ht="15.75" customHeight="1" x14ac:dyDescent="0.25">
      <c r="D232" s="9"/>
      <c r="L232" s="44"/>
    </row>
    <row r="233" spans="4:12" ht="15.75" customHeight="1" x14ac:dyDescent="0.25">
      <c r="D233" s="9"/>
      <c r="L233" s="44"/>
    </row>
    <row r="234" spans="4:12" ht="15.75" customHeight="1" x14ac:dyDescent="0.25">
      <c r="D234" s="9"/>
      <c r="L234" s="44"/>
    </row>
    <row r="235" spans="4:12" ht="15.75" customHeight="1" x14ac:dyDescent="0.25">
      <c r="D235" s="9"/>
      <c r="L235" s="44"/>
    </row>
    <row r="236" spans="4:12" ht="15.75" customHeight="1" x14ac:dyDescent="0.25">
      <c r="D236" s="9"/>
      <c r="L236" s="44"/>
    </row>
    <row r="237" spans="4:12" ht="15.75" customHeight="1" x14ac:dyDescent="0.25">
      <c r="D237" s="9"/>
      <c r="L237" s="44"/>
    </row>
    <row r="238" spans="4:12" ht="15.75" customHeight="1" x14ac:dyDescent="0.25">
      <c r="D238" s="9"/>
      <c r="L238" s="44"/>
    </row>
    <row r="239" spans="4:12" ht="15.75" customHeight="1" x14ac:dyDescent="0.25">
      <c r="D239" s="9"/>
      <c r="L239" s="44"/>
    </row>
    <row r="240" spans="4:12" ht="15.75" customHeight="1" x14ac:dyDescent="0.25">
      <c r="D240" s="9"/>
      <c r="L240" s="44"/>
    </row>
    <row r="241" spans="4:12" ht="15.75" customHeight="1" x14ac:dyDescent="0.25">
      <c r="D241" s="9"/>
      <c r="L241" s="44"/>
    </row>
    <row r="242" spans="4:12" ht="15.75" customHeight="1" x14ac:dyDescent="0.25">
      <c r="D242" s="9"/>
      <c r="L242" s="44"/>
    </row>
    <row r="243" spans="4:12" ht="15.75" customHeight="1" x14ac:dyDescent="0.25">
      <c r="D243" s="9"/>
      <c r="L243" s="44"/>
    </row>
    <row r="244" spans="4:12" ht="15.75" customHeight="1" x14ac:dyDescent="0.25">
      <c r="D244" s="9"/>
      <c r="L244" s="44"/>
    </row>
    <row r="245" spans="4:12" ht="15.75" customHeight="1" x14ac:dyDescent="0.25">
      <c r="D245" s="9"/>
      <c r="L245" s="44"/>
    </row>
    <row r="246" spans="4:12" ht="15.75" customHeight="1" x14ac:dyDescent="0.25">
      <c r="D246" s="9"/>
      <c r="L246" s="44"/>
    </row>
    <row r="247" spans="4:12" ht="15.75" customHeight="1" x14ac:dyDescent="0.25">
      <c r="D247" s="9"/>
      <c r="L247" s="44"/>
    </row>
    <row r="248" spans="4:12" ht="15.75" customHeight="1" x14ac:dyDescent="0.25">
      <c r="D248" s="9"/>
      <c r="L248" s="44"/>
    </row>
    <row r="249" spans="4:12" ht="15.75" customHeight="1" x14ac:dyDescent="0.25">
      <c r="D249" s="9"/>
      <c r="L249" s="44"/>
    </row>
    <row r="250" spans="4:12" ht="15.75" customHeight="1" x14ac:dyDescent="0.25">
      <c r="D250" s="9"/>
      <c r="L250" s="44"/>
    </row>
    <row r="251" spans="4:12" ht="15.75" customHeight="1" x14ac:dyDescent="0.25">
      <c r="D251" s="9"/>
      <c r="L251" s="44"/>
    </row>
    <row r="252" spans="4:12" ht="15.75" customHeight="1" x14ac:dyDescent="0.25">
      <c r="D252" s="9"/>
      <c r="L252" s="44"/>
    </row>
    <row r="253" spans="4:12" ht="15.75" customHeight="1" x14ac:dyDescent="0.25">
      <c r="D253" s="9"/>
      <c r="L253" s="44"/>
    </row>
    <row r="254" spans="4:12" ht="15.75" customHeight="1" x14ac:dyDescent="0.25">
      <c r="D254" s="9"/>
      <c r="L254" s="44"/>
    </row>
    <row r="255" spans="4:12" ht="15.75" customHeight="1" x14ac:dyDescent="0.25">
      <c r="D255" s="9"/>
      <c r="L255" s="44"/>
    </row>
    <row r="256" spans="4:12" ht="15.75" customHeight="1" x14ac:dyDescent="0.25">
      <c r="D256" s="9"/>
      <c r="L256" s="44"/>
    </row>
    <row r="257" spans="4:12" ht="15.75" customHeight="1" x14ac:dyDescent="0.25">
      <c r="D257" s="9"/>
      <c r="L257" s="44"/>
    </row>
    <row r="258" spans="4:12" ht="15.75" customHeight="1" x14ac:dyDescent="0.25">
      <c r="D258" s="9"/>
      <c r="L258" s="44"/>
    </row>
    <row r="259" spans="4:12" ht="15.75" customHeight="1" x14ac:dyDescent="0.25">
      <c r="D259" s="9"/>
      <c r="L259" s="44"/>
    </row>
    <row r="260" spans="4:12" ht="15.75" customHeight="1" x14ac:dyDescent="0.25">
      <c r="D260" s="9"/>
      <c r="L260" s="44"/>
    </row>
    <row r="261" spans="4:12" ht="15.75" customHeight="1" x14ac:dyDescent="0.25">
      <c r="D261" s="9"/>
      <c r="L261" s="44"/>
    </row>
    <row r="262" spans="4:12" ht="15.75" customHeight="1" x14ac:dyDescent="0.25">
      <c r="D262" s="9"/>
      <c r="L262" s="44"/>
    </row>
    <row r="263" spans="4:12" ht="15.75" customHeight="1" x14ac:dyDescent="0.25">
      <c r="D263" s="9"/>
      <c r="L263" s="44"/>
    </row>
    <row r="264" spans="4:12" ht="15.75" customHeight="1" x14ac:dyDescent="0.25">
      <c r="D264" s="9"/>
      <c r="L264" s="44"/>
    </row>
    <row r="265" spans="4:12" ht="15.75" customHeight="1" x14ac:dyDescent="0.25">
      <c r="D265" s="9"/>
      <c r="L265" s="44"/>
    </row>
    <row r="266" spans="4:12" ht="15.75" customHeight="1" x14ac:dyDescent="0.25">
      <c r="D266" s="9"/>
      <c r="L266" s="44"/>
    </row>
    <row r="267" spans="4:12" ht="15.75" customHeight="1" x14ac:dyDescent="0.25">
      <c r="D267" s="9"/>
      <c r="L267" s="44"/>
    </row>
    <row r="268" spans="4:12" ht="15.75" customHeight="1" x14ac:dyDescent="0.25">
      <c r="D268" s="9"/>
      <c r="L268" s="44"/>
    </row>
    <row r="269" spans="4:12" ht="15.75" customHeight="1" x14ac:dyDescent="0.25">
      <c r="D269" s="9"/>
      <c r="L269" s="44"/>
    </row>
    <row r="270" spans="4:12" ht="15.75" customHeight="1" x14ac:dyDescent="0.25">
      <c r="D270" s="9"/>
      <c r="L270" s="44"/>
    </row>
    <row r="271" spans="4:12" ht="15.75" customHeight="1" x14ac:dyDescent="0.25">
      <c r="D271" s="9"/>
      <c r="L271" s="44"/>
    </row>
    <row r="272" spans="4:12" ht="15.75" customHeight="1" x14ac:dyDescent="0.25">
      <c r="D272" s="9"/>
      <c r="L272" s="44"/>
    </row>
    <row r="273" spans="4:12" ht="15.75" customHeight="1" x14ac:dyDescent="0.25">
      <c r="D273" s="9"/>
      <c r="L273" s="44"/>
    </row>
    <row r="274" spans="4:12" ht="15.75" customHeight="1" x14ac:dyDescent="0.25">
      <c r="D274" s="9"/>
      <c r="L274" s="44"/>
    </row>
    <row r="275" spans="4:12" ht="15.75" customHeight="1" x14ac:dyDescent="0.25">
      <c r="D275" s="9"/>
      <c r="L275" s="44"/>
    </row>
    <row r="276" spans="4:12" ht="15.75" customHeight="1" x14ac:dyDescent="0.25">
      <c r="D276" s="9"/>
      <c r="L276" s="44"/>
    </row>
    <row r="277" spans="4:12" ht="15.75" customHeight="1" x14ac:dyDescent="0.25">
      <c r="D277" s="9"/>
      <c r="L277" s="44"/>
    </row>
    <row r="278" spans="4:12" ht="15.75" customHeight="1" x14ac:dyDescent="0.25">
      <c r="D278" s="9"/>
      <c r="L278" s="44"/>
    </row>
    <row r="279" spans="4:12" ht="15.75" customHeight="1" x14ac:dyDescent="0.25">
      <c r="D279" s="9"/>
      <c r="L279" s="44"/>
    </row>
    <row r="280" spans="4:12" ht="15.75" customHeight="1" x14ac:dyDescent="0.25">
      <c r="D280" s="9"/>
      <c r="L280" s="44"/>
    </row>
    <row r="281" spans="4:12" ht="15.75" customHeight="1" x14ac:dyDescent="0.25">
      <c r="D281" s="9"/>
      <c r="L281" s="44"/>
    </row>
    <row r="282" spans="4:12" ht="15.75" customHeight="1" x14ac:dyDescent="0.25">
      <c r="D282" s="9"/>
      <c r="L282" s="44"/>
    </row>
    <row r="283" spans="4:12" ht="15.75" customHeight="1" x14ac:dyDescent="0.25">
      <c r="D283" s="9"/>
      <c r="L283" s="44"/>
    </row>
    <row r="284" spans="4:12" ht="15.75" customHeight="1" x14ac:dyDescent="0.25">
      <c r="D284" s="9"/>
      <c r="L284" s="44"/>
    </row>
    <row r="285" spans="4:12" ht="15.75" customHeight="1" x14ac:dyDescent="0.25">
      <c r="D285" s="9"/>
      <c r="L285" s="44"/>
    </row>
    <row r="286" spans="4:12" ht="15.75" customHeight="1" x14ac:dyDescent="0.25">
      <c r="D286" s="9"/>
      <c r="L286" s="44"/>
    </row>
    <row r="287" spans="4:12" ht="15.75" customHeight="1" x14ac:dyDescent="0.25">
      <c r="D287" s="9"/>
      <c r="L287" s="44"/>
    </row>
    <row r="288" spans="4:12" ht="15.75" customHeight="1" x14ac:dyDescent="0.25">
      <c r="D288" s="9"/>
      <c r="L288" s="44"/>
    </row>
    <row r="289" spans="4:12" ht="15.75" customHeight="1" x14ac:dyDescent="0.25">
      <c r="D289" s="9"/>
      <c r="L289" s="44"/>
    </row>
    <row r="290" spans="4:12" ht="15.75" customHeight="1" x14ac:dyDescent="0.25">
      <c r="D290" s="9"/>
      <c r="L290" s="44"/>
    </row>
    <row r="291" spans="4:12" ht="15.75" customHeight="1" x14ac:dyDescent="0.25">
      <c r="D291" s="9"/>
      <c r="L291" s="44"/>
    </row>
    <row r="292" spans="4:12" ht="15.75" customHeight="1" x14ac:dyDescent="0.25">
      <c r="D292" s="9"/>
      <c r="L292" s="44"/>
    </row>
    <row r="293" spans="4:12" ht="15.75" customHeight="1" x14ac:dyDescent="0.25">
      <c r="D293" s="9"/>
      <c r="L293" s="44"/>
    </row>
    <row r="294" spans="4:12" ht="15.75" customHeight="1" x14ac:dyDescent="0.25">
      <c r="D294" s="9"/>
      <c r="L294" s="44"/>
    </row>
    <row r="295" spans="4:12" ht="15.75" customHeight="1" x14ac:dyDescent="0.25">
      <c r="D295" s="9"/>
      <c r="L295" s="44"/>
    </row>
    <row r="296" spans="4:12" ht="15.75" customHeight="1" x14ac:dyDescent="0.25">
      <c r="D296" s="9"/>
      <c r="L296" s="44"/>
    </row>
    <row r="297" spans="4:12" ht="15.75" customHeight="1" x14ac:dyDescent="0.25">
      <c r="D297" s="9"/>
      <c r="L297" s="44"/>
    </row>
    <row r="298" spans="4:12" ht="15.75" customHeight="1" x14ac:dyDescent="0.25">
      <c r="D298" s="9"/>
      <c r="L298" s="44"/>
    </row>
    <row r="299" spans="4:12" ht="15.75" customHeight="1" x14ac:dyDescent="0.25">
      <c r="D299" s="9"/>
      <c r="L299" s="44"/>
    </row>
    <row r="300" spans="4:12" ht="15.75" customHeight="1" x14ac:dyDescent="0.25">
      <c r="D300" s="9"/>
      <c r="L300" s="44"/>
    </row>
    <row r="301" spans="4:12" ht="15.75" customHeight="1" x14ac:dyDescent="0.25">
      <c r="D301" s="9"/>
      <c r="L301" s="44"/>
    </row>
    <row r="302" spans="4:12" ht="15.75" customHeight="1" x14ac:dyDescent="0.25">
      <c r="D302" s="9"/>
      <c r="L302" s="44"/>
    </row>
    <row r="303" spans="4:12" ht="15.75" customHeight="1" x14ac:dyDescent="0.25">
      <c r="D303" s="9"/>
      <c r="L303" s="44"/>
    </row>
    <row r="304" spans="4:12" ht="15.75" customHeight="1" x14ac:dyDescent="0.25">
      <c r="D304" s="9"/>
      <c r="L304" s="44"/>
    </row>
    <row r="305" spans="4:12" ht="15.75" customHeight="1" x14ac:dyDescent="0.25">
      <c r="D305" s="9"/>
      <c r="L305" s="44"/>
    </row>
    <row r="306" spans="4:12" ht="15.75" customHeight="1" x14ac:dyDescent="0.25">
      <c r="D306" s="9"/>
      <c r="L306" s="44"/>
    </row>
    <row r="307" spans="4:12" ht="15.75" customHeight="1" x14ac:dyDescent="0.25">
      <c r="D307" s="9"/>
      <c r="L307" s="44"/>
    </row>
    <row r="308" spans="4:12" ht="15.75" customHeight="1" x14ac:dyDescent="0.25">
      <c r="D308" s="9"/>
      <c r="L308" s="44"/>
    </row>
    <row r="309" spans="4:12" ht="15.75" customHeight="1" x14ac:dyDescent="0.25">
      <c r="D309" s="9"/>
      <c r="L309" s="44"/>
    </row>
    <row r="310" spans="4:12" ht="15.75" customHeight="1" x14ac:dyDescent="0.25">
      <c r="D310" s="9"/>
      <c r="L310" s="44"/>
    </row>
    <row r="311" spans="4:12" ht="15.75" customHeight="1" x14ac:dyDescent="0.25">
      <c r="D311" s="9"/>
      <c r="L311" s="44"/>
    </row>
    <row r="312" spans="4:12" ht="15.75" customHeight="1" x14ac:dyDescent="0.25">
      <c r="D312" s="9"/>
      <c r="L312" s="44"/>
    </row>
    <row r="313" spans="4:12" ht="15.75" customHeight="1" x14ac:dyDescent="0.25">
      <c r="D313" s="9"/>
      <c r="L313" s="44"/>
    </row>
    <row r="314" spans="4:12" ht="15.75" customHeight="1" x14ac:dyDescent="0.25">
      <c r="D314" s="9"/>
      <c r="L314" s="44"/>
    </row>
    <row r="315" spans="4:12" ht="15.75" customHeight="1" x14ac:dyDescent="0.25">
      <c r="D315" s="9"/>
      <c r="L315" s="44"/>
    </row>
    <row r="316" spans="4:12" ht="15.75" customHeight="1" x14ac:dyDescent="0.25">
      <c r="D316" s="9"/>
      <c r="L316" s="44"/>
    </row>
    <row r="317" spans="4:12" ht="15.75" customHeight="1" x14ac:dyDescent="0.25">
      <c r="D317" s="9"/>
      <c r="L317" s="44"/>
    </row>
    <row r="318" spans="4:12" ht="15.75" customHeight="1" x14ac:dyDescent="0.25">
      <c r="D318" s="9"/>
      <c r="L318" s="44"/>
    </row>
    <row r="319" spans="4:12" ht="15.75" customHeight="1" x14ac:dyDescent="0.25">
      <c r="D319" s="9"/>
      <c r="L319" s="44"/>
    </row>
    <row r="320" spans="4:12" ht="15.75" customHeight="1" x14ac:dyDescent="0.25">
      <c r="D320" s="9"/>
      <c r="L320" s="44"/>
    </row>
    <row r="321" spans="4:12" ht="15.75" customHeight="1" x14ac:dyDescent="0.25">
      <c r="D321" s="9"/>
      <c r="L321" s="44"/>
    </row>
    <row r="322" spans="4:12" ht="15.75" customHeight="1" x14ac:dyDescent="0.25">
      <c r="D322" s="9"/>
      <c r="L322" s="44"/>
    </row>
    <row r="323" spans="4:12" ht="15.75" customHeight="1" x14ac:dyDescent="0.25">
      <c r="D323" s="9"/>
      <c r="L323" s="44"/>
    </row>
    <row r="324" spans="4:12" ht="15.75" customHeight="1" x14ac:dyDescent="0.25">
      <c r="D324" s="9"/>
      <c r="L324" s="44"/>
    </row>
    <row r="325" spans="4:12" ht="15.75" customHeight="1" x14ac:dyDescent="0.25">
      <c r="D325" s="9"/>
      <c r="L325" s="44"/>
    </row>
    <row r="326" spans="4:12" ht="15.75" customHeight="1" x14ac:dyDescent="0.25">
      <c r="D326" s="9"/>
      <c r="L326" s="44"/>
    </row>
    <row r="327" spans="4:12" ht="15.75" customHeight="1" x14ac:dyDescent="0.25">
      <c r="D327" s="9"/>
      <c r="L327" s="44"/>
    </row>
    <row r="328" spans="4:12" ht="15.75" customHeight="1" x14ac:dyDescent="0.25">
      <c r="D328" s="9"/>
      <c r="L328" s="44"/>
    </row>
    <row r="329" spans="4:12" ht="15.75" customHeight="1" x14ac:dyDescent="0.25">
      <c r="D329" s="9"/>
      <c r="L329" s="44"/>
    </row>
    <row r="330" spans="4:12" ht="15.75" customHeight="1" x14ac:dyDescent="0.25">
      <c r="D330" s="9"/>
      <c r="L330" s="44"/>
    </row>
    <row r="331" spans="4:12" ht="15.75" customHeight="1" x14ac:dyDescent="0.25">
      <c r="D331" s="9"/>
      <c r="L331" s="44"/>
    </row>
    <row r="332" spans="4:12" ht="15.75" customHeight="1" x14ac:dyDescent="0.25">
      <c r="D332" s="9"/>
      <c r="L332" s="44"/>
    </row>
    <row r="333" spans="4:12" ht="15.75" customHeight="1" x14ac:dyDescent="0.25">
      <c r="D333" s="9"/>
      <c r="L333" s="44"/>
    </row>
    <row r="334" spans="4:12" ht="15.75" customHeight="1" x14ac:dyDescent="0.25">
      <c r="D334" s="9"/>
      <c r="L334" s="44"/>
    </row>
    <row r="335" spans="4:12" ht="15.75" customHeight="1" x14ac:dyDescent="0.25">
      <c r="D335" s="9"/>
      <c r="L335" s="44"/>
    </row>
    <row r="336" spans="4:12" ht="15.75" customHeight="1" x14ac:dyDescent="0.25">
      <c r="D336" s="9"/>
      <c r="L336" s="44"/>
    </row>
    <row r="337" spans="4:12" ht="15.75" customHeight="1" x14ac:dyDescent="0.25">
      <c r="D337" s="9"/>
      <c r="L337" s="44"/>
    </row>
    <row r="338" spans="4:12" ht="15.75" customHeight="1" x14ac:dyDescent="0.25">
      <c r="D338" s="9"/>
      <c r="L338" s="44"/>
    </row>
    <row r="339" spans="4:12" ht="15.75" customHeight="1" x14ac:dyDescent="0.25">
      <c r="D339" s="9"/>
      <c r="L339" s="44"/>
    </row>
    <row r="340" spans="4:12" ht="15.75" customHeight="1" x14ac:dyDescent="0.25">
      <c r="D340" s="9"/>
      <c r="L340" s="44"/>
    </row>
    <row r="341" spans="4:12" ht="15.75" customHeight="1" x14ac:dyDescent="0.25">
      <c r="D341" s="9"/>
      <c r="L341" s="44"/>
    </row>
    <row r="342" spans="4:12" ht="15.75" customHeight="1" x14ac:dyDescent="0.25">
      <c r="D342" s="9"/>
      <c r="L342" s="44"/>
    </row>
    <row r="343" spans="4:12" ht="15.75" customHeight="1" x14ac:dyDescent="0.25">
      <c r="D343" s="9"/>
      <c r="L343" s="44"/>
    </row>
    <row r="344" spans="4:12" ht="15.75" customHeight="1" x14ac:dyDescent="0.25">
      <c r="D344" s="9"/>
      <c r="L344" s="44"/>
    </row>
    <row r="345" spans="4:12" ht="15.75" customHeight="1" x14ac:dyDescent="0.25">
      <c r="D345" s="9"/>
      <c r="L345" s="44"/>
    </row>
    <row r="346" spans="4:12" ht="15.75" customHeight="1" x14ac:dyDescent="0.25">
      <c r="D346" s="9"/>
      <c r="L346" s="44"/>
    </row>
    <row r="347" spans="4:12" ht="15.75" customHeight="1" x14ac:dyDescent="0.25">
      <c r="D347" s="9"/>
      <c r="L347" s="44"/>
    </row>
    <row r="348" spans="4:12" ht="15.75" customHeight="1" x14ac:dyDescent="0.25">
      <c r="D348" s="9"/>
      <c r="L348" s="44"/>
    </row>
    <row r="349" spans="4:12" ht="15.75" customHeight="1" x14ac:dyDescent="0.25">
      <c r="D349" s="9"/>
      <c r="L349" s="44"/>
    </row>
    <row r="350" spans="4:12" ht="15.75" customHeight="1" x14ac:dyDescent="0.25">
      <c r="D350" s="9"/>
      <c r="L350" s="44"/>
    </row>
    <row r="351" spans="4:12" ht="15.75" customHeight="1" x14ac:dyDescent="0.25">
      <c r="D351" s="9"/>
      <c r="L351" s="44"/>
    </row>
    <row r="352" spans="4:12" ht="15.75" customHeight="1" x14ac:dyDescent="0.25">
      <c r="D352" s="9"/>
      <c r="L352" s="44"/>
    </row>
    <row r="353" spans="4:12" ht="15.75" customHeight="1" x14ac:dyDescent="0.25">
      <c r="D353" s="9"/>
      <c r="L353" s="44"/>
    </row>
    <row r="354" spans="4:12" ht="15.75" customHeight="1" x14ac:dyDescent="0.25">
      <c r="D354" s="9"/>
      <c r="L354" s="44"/>
    </row>
    <row r="355" spans="4:12" ht="15.75" customHeight="1" x14ac:dyDescent="0.25">
      <c r="D355" s="9"/>
      <c r="L355" s="44"/>
    </row>
    <row r="356" spans="4:12" ht="15.75" customHeight="1" x14ac:dyDescent="0.25">
      <c r="D356" s="9"/>
      <c r="L356" s="44"/>
    </row>
    <row r="357" spans="4:12" ht="15.75" customHeight="1" x14ac:dyDescent="0.25">
      <c r="D357" s="9"/>
      <c r="L357" s="44"/>
    </row>
    <row r="358" spans="4:12" ht="15.75" customHeight="1" x14ac:dyDescent="0.25">
      <c r="D358" s="9"/>
      <c r="L358" s="44"/>
    </row>
    <row r="359" spans="4:12" ht="15.75" customHeight="1" x14ac:dyDescent="0.25">
      <c r="D359" s="9"/>
      <c r="L359" s="44"/>
    </row>
    <row r="360" spans="4:12" ht="15.75" customHeight="1" x14ac:dyDescent="0.25">
      <c r="D360" s="9"/>
      <c r="L360" s="44"/>
    </row>
    <row r="361" spans="4:12" ht="15.75" customHeight="1" x14ac:dyDescent="0.25">
      <c r="D361" s="9"/>
      <c r="L361" s="44"/>
    </row>
    <row r="362" spans="4:12" ht="15.75" customHeight="1" x14ac:dyDescent="0.25">
      <c r="D362" s="9"/>
      <c r="L362" s="44"/>
    </row>
    <row r="363" spans="4:12" ht="15.75" customHeight="1" x14ac:dyDescent="0.25">
      <c r="D363" s="9"/>
      <c r="L363" s="44"/>
    </row>
    <row r="364" spans="4:12" ht="15.75" customHeight="1" x14ac:dyDescent="0.25">
      <c r="D364" s="9"/>
      <c r="L364" s="44"/>
    </row>
    <row r="365" spans="4:12" ht="15.75" customHeight="1" x14ac:dyDescent="0.25">
      <c r="D365" s="9"/>
      <c r="L365" s="44"/>
    </row>
    <row r="366" spans="4:12" ht="15.75" customHeight="1" x14ac:dyDescent="0.25">
      <c r="D366" s="9"/>
      <c r="L366" s="44"/>
    </row>
    <row r="367" spans="4:12" ht="15.75" customHeight="1" x14ac:dyDescent="0.25">
      <c r="D367" s="9"/>
      <c r="L367" s="44"/>
    </row>
    <row r="368" spans="4:12" ht="15.75" customHeight="1" x14ac:dyDescent="0.25">
      <c r="D368" s="9"/>
      <c r="L368" s="44"/>
    </row>
    <row r="369" spans="4:12" ht="15.75" customHeight="1" x14ac:dyDescent="0.25">
      <c r="D369" s="9"/>
      <c r="L369" s="44"/>
    </row>
    <row r="370" spans="4:12" ht="15.75" customHeight="1" x14ac:dyDescent="0.25">
      <c r="D370" s="9"/>
      <c r="L370" s="44"/>
    </row>
    <row r="371" spans="4:12" ht="15.75" customHeight="1" x14ac:dyDescent="0.25">
      <c r="D371" s="9"/>
      <c r="L371" s="44"/>
    </row>
    <row r="372" spans="4:12" ht="15.75" customHeight="1" x14ac:dyDescent="0.25">
      <c r="D372" s="9"/>
      <c r="L372" s="44"/>
    </row>
    <row r="373" spans="4:12" ht="15.75" customHeight="1" x14ac:dyDescent="0.25">
      <c r="D373" s="9"/>
      <c r="L373" s="44"/>
    </row>
    <row r="374" spans="4:12" ht="15.75" customHeight="1" x14ac:dyDescent="0.25">
      <c r="D374" s="9"/>
      <c r="L374" s="44"/>
    </row>
    <row r="375" spans="4:12" ht="15.75" customHeight="1" x14ac:dyDescent="0.25">
      <c r="D375" s="9"/>
      <c r="L375" s="44"/>
    </row>
    <row r="376" spans="4:12" ht="15.75" customHeight="1" x14ac:dyDescent="0.25">
      <c r="D376" s="9"/>
      <c r="L376" s="44"/>
    </row>
    <row r="377" spans="4:12" ht="15.75" customHeight="1" x14ac:dyDescent="0.25">
      <c r="D377" s="9"/>
      <c r="L377" s="44"/>
    </row>
    <row r="378" spans="4:12" ht="15.75" customHeight="1" x14ac:dyDescent="0.25">
      <c r="D378" s="9"/>
      <c r="L378" s="44"/>
    </row>
    <row r="379" spans="4:12" ht="15.75" customHeight="1" x14ac:dyDescent="0.25">
      <c r="D379" s="9"/>
      <c r="L379" s="44"/>
    </row>
    <row r="380" spans="4:12" ht="15.75" customHeight="1" x14ac:dyDescent="0.25">
      <c r="D380" s="9"/>
      <c r="L380" s="44"/>
    </row>
    <row r="381" spans="4:12" ht="15.75" customHeight="1" x14ac:dyDescent="0.25">
      <c r="D381" s="9"/>
      <c r="L381" s="44"/>
    </row>
    <row r="382" spans="4:12" ht="15.75" customHeight="1" x14ac:dyDescent="0.25">
      <c r="D382" s="9"/>
      <c r="L382" s="44"/>
    </row>
    <row r="383" spans="4:12" ht="15.75" customHeight="1" x14ac:dyDescent="0.25">
      <c r="D383" s="9"/>
      <c r="L383" s="44"/>
    </row>
    <row r="384" spans="4:12" ht="15.75" customHeight="1" x14ac:dyDescent="0.25">
      <c r="D384" s="9"/>
      <c r="L384" s="44"/>
    </row>
    <row r="385" spans="4:12" ht="15.75" customHeight="1" x14ac:dyDescent="0.25">
      <c r="D385" s="9"/>
      <c r="L385" s="44"/>
    </row>
    <row r="386" spans="4:12" ht="15.75" customHeight="1" x14ac:dyDescent="0.25">
      <c r="D386" s="9"/>
      <c r="L386" s="44"/>
    </row>
    <row r="387" spans="4:12" ht="15.75" customHeight="1" x14ac:dyDescent="0.25">
      <c r="D387" s="9"/>
      <c r="L387" s="44"/>
    </row>
    <row r="388" spans="4:12" ht="15.75" customHeight="1" x14ac:dyDescent="0.25">
      <c r="D388" s="9"/>
      <c r="L388" s="44"/>
    </row>
    <row r="389" spans="4:12" ht="15.75" customHeight="1" x14ac:dyDescent="0.25">
      <c r="D389" s="9"/>
      <c r="L389" s="44"/>
    </row>
    <row r="390" spans="4:12" ht="15.75" customHeight="1" x14ac:dyDescent="0.25">
      <c r="D390" s="9"/>
      <c r="L390" s="44"/>
    </row>
    <row r="391" spans="4:12" ht="15.75" customHeight="1" x14ac:dyDescent="0.25">
      <c r="D391" s="9"/>
      <c r="L391" s="44"/>
    </row>
    <row r="392" spans="4:12" ht="15.75" customHeight="1" x14ac:dyDescent="0.25">
      <c r="D392" s="9"/>
      <c r="L392" s="44"/>
    </row>
    <row r="393" spans="4:12" ht="15.75" customHeight="1" x14ac:dyDescent="0.25">
      <c r="D393" s="9"/>
      <c r="L393" s="44"/>
    </row>
    <row r="394" spans="4:12" ht="15.75" customHeight="1" x14ac:dyDescent="0.25">
      <c r="D394" s="9"/>
      <c r="L394" s="44"/>
    </row>
    <row r="395" spans="4:12" ht="15.75" customHeight="1" x14ac:dyDescent="0.25">
      <c r="D395" s="9"/>
      <c r="L395" s="44"/>
    </row>
    <row r="396" spans="4:12" ht="15.75" customHeight="1" x14ac:dyDescent="0.25">
      <c r="D396" s="9"/>
      <c r="L396" s="44"/>
    </row>
    <row r="397" spans="4:12" ht="15.75" customHeight="1" x14ac:dyDescent="0.25">
      <c r="D397" s="9"/>
      <c r="L397" s="44"/>
    </row>
    <row r="398" spans="4:12" ht="15.75" customHeight="1" x14ac:dyDescent="0.25">
      <c r="D398" s="9"/>
      <c r="L398" s="44"/>
    </row>
    <row r="399" spans="4:12" ht="15.75" customHeight="1" x14ac:dyDescent="0.25">
      <c r="D399" s="9"/>
      <c r="L399" s="44"/>
    </row>
    <row r="400" spans="4:12" ht="15.75" customHeight="1" x14ac:dyDescent="0.25">
      <c r="D400" s="9"/>
      <c r="L400" s="44"/>
    </row>
    <row r="401" spans="4:12" ht="15.75" customHeight="1" x14ac:dyDescent="0.25">
      <c r="D401" s="9"/>
      <c r="L401" s="44"/>
    </row>
    <row r="402" spans="4:12" ht="15.75" customHeight="1" x14ac:dyDescent="0.25">
      <c r="D402" s="9"/>
      <c r="L402" s="44"/>
    </row>
    <row r="403" spans="4:12" ht="15.75" customHeight="1" x14ac:dyDescent="0.25">
      <c r="D403" s="9"/>
      <c r="L403" s="44"/>
    </row>
    <row r="404" spans="4:12" ht="15.75" customHeight="1" x14ac:dyDescent="0.25">
      <c r="D404" s="9"/>
      <c r="L404" s="44"/>
    </row>
    <row r="405" spans="4:12" ht="15.75" customHeight="1" x14ac:dyDescent="0.25">
      <c r="D405" s="9"/>
      <c r="L405" s="44"/>
    </row>
    <row r="406" spans="4:12" ht="15.75" customHeight="1" x14ac:dyDescent="0.25">
      <c r="D406" s="9"/>
      <c r="L406" s="44"/>
    </row>
    <row r="407" spans="4:12" ht="15.75" customHeight="1" x14ac:dyDescent="0.25">
      <c r="D407" s="9"/>
      <c r="L407" s="44"/>
    </row>
    <row r="408" spans="4:12" ht="15.75" customHeight="1" x14ac:dyDescent="0.25">
      <c r="D408" s="9"/>
      <c r="L408" s="44"/>
    </row>
    <row r="409" spans="4:12" ht="15.75" customHeight="1" x14ac:dyDescent="0.25">
      <c r="D409" s="9"/>
      <c r="L409" s="44"/>
    </row>
    <row r="410" spans="4:12" ht="15.75" customHeight="1" x14ac:dyDescent="0.25">
      <c r="D410" s="9"/>
      <c r="L410" s="44"/>
    </row>
    <row r="411" spans="4:12" ht="15.75" customHeight="1" x14ac:dyDescent="0.25">
      <c r="D411" s="9"/>
      <c r="L411" s="44"/>
    </row>
    <row r="412" spans="4:12" ht="15.75" customHeight="1" x14ac:dyDescent="0.25">
      <c r="D412" s="9"/>
      <c r="L412" s="44"/>
    </row>
    <row r="413" spans="4:12" ht="15.75" customHeight="1" x14ac:dyDescent="0.25">
      <c r="D413" s="9"/>
      <c r="L413" s="44"/>
    </row>
    <row r="414" spans="4:12" ht="15.75" customHeight="1" x14ac:dyDescent="0.25">
      <c r="D414" s="9"/>
      <c r="L414" s="44"/>
    </row>
    <row r="415" spans="4:12" ht="15.75" customHeight="1" x14ac:dyDescent="0.25">
      <c r="D415" s="9"/>
      <c r="L415" s="44"/>
    </row>
    <row r="416" spans="4:12" ht="15.75" customHeight="1" x14ac:dyDescent="0.25">
      <c r="D416" s="9"/>
      <c r="L416" s="44"/>
    </row>
    <row r="417" spans="4:12" ht="15.75" customHeight="1" x14ac:dyDescent="0.25">
      <c r="D417" s="9"/>
      <c r="L417" s="44"/>
    </row>
    <row r="418" spans="4:12" ht="15.75" customHeight="1" x14ac:dyDescent="0.25">
      <c r="D418" s="9"/>
      <c r="L418" s="44"/>
    </row>
    <row r="419" spans="4:12" ht="15.75" customHeight="1" x14ac:dyDescent="0.25">
      <c r="D419" s="9"/>
      <c r="L419" s="44"/>
    </row>
    <row r="420" spans="4:12" ht="15.75" customHeight="1" x14ac:dyDescent="0.25">
      <c r="D420" s="9"/>
      <c r="L420" s="44"/>
    </row>
    <row r="421" spans="4:12" ht="15.75" customHeight="1" x14ac:dyDescent="0.25">
      <c r="D421" s="9"/>
      <c r="L421" s="44"/>
    </row>
    <row r="422" spans="4:12" ht="15.75" customHeight="1" x14ac:dyDescent="0.25">
      <c r="D422" s="9"/>
      <c r="L422" s="44"/>
    </row>
    <row r="423" spans="4:12" ht="15.75" customHeight="1" x14ac:dyDescent="0.25">
      <c r="D423" s="9"/>
      <c r="L423" s="44"/>
    </row>
    <row r="424" spans="4:12" ht="15.75" customHeight="1" x14ac:dyDescent="0.25">
      <c r="D424" s="9"/>
      <c r="L424" s="44"/>
    </row>
    <row r="425" spans="4:12" ht="15.75" customHeight="1" x14ac:dyDescent="0.25">
      <c r="D425" s="9"/>
      <c r="L425" s="44"/>
    </row>
    <row r="426" spans="4:12" ht="15.75" customHeight="1" x14ac:dyDescent="0.25">
      <c r="D426" s="9"/>
      <c r="L426" s="44"/>
    </row>
    <row r="427" spans="4:12" ht="15.75" customHeight="1" x14ac:dyDescent="0.25">
      <c r="D427" s="9"/>
      <c r="L427" s="44"/>
    </row>
    <row r="428" spans="4:12" ht="15.75" customHeight="1" x14ac:dyDescent="0.25">
      <c r="D428" s="9"/>
      <c r="L428" s="44"/>
    </row>
    <row r="429" spans="4:12" ht="15.75" customHeight="1" x14ac:dyDescent="0.25">
      <c r="D429" s="9"/>
      <c r="L429" s="44"/>
    </row>
    <row r="430" spans="4:12" ht="15.75" customHeight="1" x14ac:dyDescent="0.25">
      <c r="D430" s="9"/>
      <c r="L430" s="44"/>
    </row>
    <row r="431" spans="4:12" ht="15.75" customHeight="1" x14ac:dyDescent="0.25">
      <c r="D431" s="9"/>
      <c r="L431" s="44"/>
    </row>
    <row r="432" spans="4:12" ht="15.75" customHeight="1" x14ac:dyDescent="0.25">
      <c r="D432" s="9"/>
      <c r="L432" s="44"/>
    </row>
    <row r="433" spans="4:12" ht="15.75" customHeight="1" x14ac:dyDescent="0.25">
      <c r="D433" s="9"/>
      <c r="L433" s="44"/>
    </row>
    <row r="434" spans="4:12" ht="15.75" customHeight="1" x14ac:dyDescent="0.25">
      <c r="D434" s="9"/>
      <c r="L434" s="44"/>
    </row>
    <row r="435" spans="4:12" ht="15.75" customHeight="1" x14ac:dyDescent="0.25">
      <c r="D435" s="9"/>
      <c r="L435" s="44"/>
    </row>
    <row r="436" spans="4:12" ht="15.75" customHeight="1" x14ac:dyDescent="0.25">
      <c r="D436" s="9"/>
      <c r="L436" s="44"/>
    </row>
    <row r="437" spans="4:12" ht="15.75" customHeight="1" x14ac:dyDescent="0.25">
      <c r="D437" s="9"/>
      <c r="L437" s="44"/>
    </row>
    <row r="438" spans="4:12" ht="15.75" customHeight="1" x14ac:dyDescent="0.25">
      <c r="D438" s="9"/>
      <c r="L438" s="44"/>
    </row>
    <row r="439" spans="4:12" ht="15.75" customHeight="1" x14ac:dyDescent="0.25">
      <c r="D439" s="9"/>
      <c r="L439" s="44"/>
    </row>
    <row r="440" spans="4:12" ht="15.75" customHeight="1" x14ac:dyDescent="0.25">
      <c r="D440" s="9"/>
      <c r="L440" s="44"/>
    </row>
    <row r="441" spans="4:12" ht="15.75" customHeight="1" x14ac:dyDescent="0.25">
      <c r="D441" s="9"/>
      <c r="L441" s="44"/>
    </row>
    <row r="442" spans="4:12" ht="15.75" customHeight="1" x14ac:dyDescent="0.25">
      <c r="D442" s="9"/>
      <c r="L442" s="44"/>
    </row>
    <row r="443" spans="4:12" ht="15.75" customHeight="1" x14ac:dyDescent="0.25">
      <c r="D443" s="9"/>
      <c r="L443" s="44"/>
    </row>
    <row r="444" spans="4:12" ht="15.75" customHeight="1" x14ac:dyDescent="0.25">
      <c r="D444" s="9"/>
      <c r="L444" s="44"/>
    </row>
    <row r="445" spans="4:12" ht="15.75" customHeight="1" x14ac:dyDescent="0.25">
      <c r="D445" s="9"/>
      <c r="L445" s="44"/>
    </row>
    <row r="446" spans="4:12" ht="15.75" customHeight="1" x14ac:dyDescent="0.25">
      <c r="D446" s="9"/>
      <c r="L446" s="44"/>
    </row>
    <row r="447" spans="4:12" ht="15.75" customHeight="1" x14ac:dyDescent="0.25">
      <c r="D447" s="9"/>
      <c r="L447" s="44"/>
    </row>
    <row r="448" spans="4:12" ht="15.75" customHeight="1" x14ac:dyDescent="0.25">
      <c r="D448" s="9"/>
      <c r="L448" s="44"/>
    </row>
    <row r="449" spans="4:12" ht="15.75" customHeight="1" x14ac:dyDescent="0.25">
      <c r="D449" s="9"/>
      <c r="L449" s="44"/>
    </row>
    <row r="450" spans="4:12" ht="15.75" customHeight="1" x14ac:dyDescent="0.25">
      <c r="D450" s="9"/>
      <c r="L450" s="44"/>
    </row>
    <row r="451" spans="4:12" ht="15.75" customHeight="1" x14ac:dyDescent="0.25">
      <c r="D451" s="9"/>
      <c r="L451" s="44"/>
    </row>
    <row r="452" spans="4:12" ht="15.75" customHeight="1" x14ac:dyDescent="0.25">
      <c r="D452" s="9"/>
      <c r="L452" s="44"/>
    </row>
    <row r="453" spans="4:12" ht="15.75" customHeight="1" x14ac:dyDescent="0.25">
      <c r="D453" s="9"/>
      <c r="L453" s="44"/>
    </row>
    <row r="454" spans="4:12" ht="15.75" customHeight="1" x14ac:dyDescent="0.25">
      <c r="D454" s="9"/>
      <c r="L454" s="44"/>
    </row>
    <row r="455" spans="4:12" ht="15.75" customHeight="1" x14ac:dyDescent="0.25">
      <c r="D455" s="9"/>
      <c r="L455" s="44"/>
    </row>
    <row r="456" spans="4:12" ht="15.75" customHeight="1" x14ac:dyDescent="0.25">
      <c r="D456" s="9"/>
      <c r="L456" s="44"/>
    </row>
    <row r="457" spans="4:12" ht="15.75" customHeight="1" x14ac:dyDescent="0.25">
      <c r="D457" s="9"/>
      <c r="L457" s="44"/>
    </row>
    <row r="458" spans="4:12" ht="15.75" customHeight="1" x14ac:dyDescent="0.25">
      <c r="D458" s="9"/>
      <c r="L458" s="44"/>
    </row>
    <row r="459" spans="4:12" ht="15.75" customHeight="1" x14ac:dyDescent="0.25">
      <c r="D459" s="9"/>
      <c r="L459" s="44"/>
    </row>
    <row r="460" spans="4:12" ht="15.75" customHeight="1" x14ac:dyDescent="0.25">
      <c r="D460" s="9"/>
      <c r="L460" s="44"/>
    </row>
    <row r="461" spans="4:12" ht="15.75" customHeight="1" x14ac:dyDescent="0.25">
      <c r="D461" s="9"/>
      <c r="L461" s="44"/>
    </row>
    <row r="462" spans="4:12" ht="15.75" customHeight="1" x14ac:dyDescent="0.25">
      <c r="D462" s="9"/>
      <c r="L462" s="44"/>
    </row>
    <row r="463" spans="4:12" ht="15.75" customHeight="1" x14ac:dyDescent="0.25">
      <c r="D463" s="9"/>
      <c r="L463" s="44"/>
    </row>
    <row r="464" spans="4:12" ht="15.75" customHeight="1" x14ac:dyDescent="0.25">
      <c r="D464" s="9"/>
      <c r="L464" s="44"/>
    </row>
    <row r="465" spans="4:12" ht="15.75" customHeight="1" x14ac:dyDescent="0.25">
      <c r="D465" s="9"/>
      <c r="L465" s="44"/>
    </row>
    <row r="466" spans="4:12" ht="15.75" customHeight="1" x14ac:dyDescent="0.25">
      <c r="D466" s="9"/>
      <c r="L466" s="44"/>
    </row>
    <row r="467" spans="4:12" ht="15.75" customHeight="1" x14ac:dyDescent="0.25">
      <c r="D467" s="9"/>
      <c r="L467" s="44"/>
    </row>
    <row r="468" spans="4:12" ht="15.75" customHeight="1" x14ac:dyDescent="0.25">
      <c r="D468" s="9"/>
      <c r="L468" s="44"/>
    </row>
    <row r="469" spans="4:12" ht="15.75" customHeight="1" x14ac:dyDescent="0.25">
      <c r="D469" s="9"/>
      <c r="L469" s="44"/>
    </row>
    <row r="470" spans="4:12" ht="15.75" customHeight="1" x14ac:dyDescent="0.25">
      <c r="D470" s="9"/>
      <c r="L470" s="44"/>
    </row>
    <row r="471" spans="4:12" ht="15.75" customHeight="1" x14ac:dyDescent="0.25">
      <c r="D471" s="9"/>
      <c r="L471" s="44"/>
    </row>
    <row r="472" spans="4:12" ht="15.75" customHeight="1" x14ac:dyDescent="0.25">
      <c r="D472" s="9"/>
      <c r="L472" s="44"/>
    </row>
    <row r="473" spans="4:12" ht="15.75" customHeight="1" x14ac:dyDescent="0.25">
      <c r="D473" s="9"/>
      <c r="L473" s="44"/>
    </row>
    <row r="474" spans="4:12" ht="15.75" customHeight="1" x14ac:dyDescent="0.25">
      <c r="D474" s="9"/>
      <c r="L474" s="44"/>
    </row>
    <row r="475" spans="4:12" ht="15.75" customHeight="1" x14ac:dyDescent="0.25">
      <c r="D475" s="9"/>
      <c r="L475" s="44"/>
    </row>
    <row r="476" spans="4:12" ht="15.75" customHeight="1" x14ac:dyDescent="0.25">
      <c r="D476" s="9"/>
      <c r="L476" s="44"/>
    </row>
    <row r="477" spans="4:12" ht="15.75" customHeight="1" x14ac:dyDescent="0.25">
      <c r="D477" s="9"/>
      <c r="L477" s="44"/>
    </row>
    <row r="478" spans="4:12" ht="15.75" customHeight="1" x14ac:dyDescent="0.25">
      <c r="D478" s="9"/>
      <c r="L478" s="44"/>
    </row>
    <row r="479" spans="4:12" ht="15.75" customHeight="1" x14ac:dyDescent="0.25">
      <c r="D479" s="9"/>
      <c r="L479" s="44"/>
    </row>
    <row r="480" spans="4:12" ht="15.75" customHeight="1" x14ac:dyDescent="0.25">
      <c r="D480" s="9"/>
      <c r="L480" s="44"/>
    </row>
    <row r="481" spans="4:12" ht="15.75" customHeight="1" x14ac:dyDescent="0.25">
      <c r="D481" s="9"/>
      <c r="L481" s="44"/>
    </row>
    <row r="482" spans="4:12" ht="15.75" customHeight="1" x14ac:dyDescent="0.25">
      <c r="D482" s="9"/>
      <c r="L482" s="44"/>
    </row>
    <row r="483" spans="4:12" ht="15.75" customHeight="1" x14ac:dyDescent="0.25">
      <c r="D483" s="9"/>
      <c r="L483" s="44"/>
    </row>
    <row r="484" spans="4:12" ht="15.75" customHeight="1" x14ac:dyDescent="0.25">
      <c r="D484" s="9"/>
      <c r="L484" s="44"/>
    </row>
    <row r="485" spans="4:12" ht="15.75" customHeight="1" x14ac:dyDescent="0.25">
      <c r="D485" s="9"/>
      <c r="L485" s="44"/>
    </row>
    <row r="486" spans="4:12" ht="15.75" customHeight="1" x14ac:dyDescent="0.25">
      <c r="D486" s="9"/>
      <c r="L486" s="44"/>
    </row>
    <row r="487" spans="4:12" ht="15.75" customHeight="1" x14ac:dyDescent="0.25">
      <c r="D487" s="9"/>
      <c r="L487" s="44"/>
    </row>
    <row r="488" spans="4:12" ht="15.75" customHeight="1" x14ac:dyDescent="0.25">
      <c r="D488" s="9"/>
      <c r="L488" s="44"/>
    </row>
    <row r="489" spans="4:12" ht="15.75" customHeight="1" x14ac:dyDescent="0.25">
      <c r="D489" s="9"/>
      <c r="L489" s="44"/>
    </row>
    <row r="490" spans="4:12" ht="15.75" customHeight="1" x14ac:dyDescent="0.25">
      <c r="D490" s="9"/>
      <c r="L490" s="44"/>
    </row>
    <row r="491" spans="4:12" ht="15.75" customHeight="1" x14ac:dyDescent="0.25">
      <c r="D491" s="9"/>
      <c r="L491" s="44"/>
    </row>
    <row r="492" spans="4:12" ht="15.75" customHeight="1" x14ac:dyDescent="0.25">
      <c r="D492" s="9"/>
      <c r="L492" s="44"/>
    </row>
    <row r="493" spans="4:12" ht="15.75" customHeight="1" x14ac:dyDescent="0.25">
      <c r="D493" s="9"/>
      <c r="L493" s="44"/>
    </row>
    <row r="494" spans="4:12" ht="15.75" customHeight="1" x14ac:dyDescent="0.25">
      <c r="D494" s="9"/>
      <c r="L494" s="44"/>
    </row>
    <row r="495" spans="4:12" ht="15.75" customHeight="1" x14ac:dyDescent="0.25">
      <c r="D495" s="9"/>
      <c r="L495" s="44"/>
    </row>
    <row r="496" spans="4:12" ht="15.75" customHeight="1" x14ac:dyDescent="0.25">
      <c r="D496" s="9"/>
      <c r="L496" s="44"/>
    </row>
    <row r="497" spans="4:12" ht="15.75" customHeight="1" x14ac:dyDescent="0.25">
      <c r="D497" s="9"/>
      <c r="L497" s="44"/>
    </row>
    <row r="498" spans="4:12" ht="15.75" customHeight="1" x14ac:dyDescent="0.25">
      <c r="D498" s="9"/>
      <c r="L498" s="44"/>
    </row>
    <row r="499" spans="4:12" ht="15.75" customHeight="1" x14ac:dyDescent="0.25">
      <c r="D499" s="9"/>
      <c r="L499" s="44"/>
    </row>
    <row r="500" spans="4:12" ht="15.75" customHeight="1" x14ac:dyDescent="0.25">
      <c r="D500" s="9"/>
      <c r="L500" s="44"/>
    </row>
    <row r="501" spans="4:12" ht="15.75" customHeight="1" x14ac:dyDescent="0.25">
      <c r="D501" s="9"/>
      <c r="L501" s="44"/>
    </row>
    <row r="502" spans="4:12" ht="15.75" customHeight="1" x14ac:dyDescent="0.25">
      <c r="D502" s="9"/>
      <c r="L502" s="44"/>
    </row>
    <row r="503" spans="4:12" ht="15.75" customHeight="1" x14ac:dyDescent="0.25">
      <c r="D503" s="9"/>
      <c r="L503" s="44"/>
    </row>
    <row r="504" spans="4:12" ht="15.75" customHeight="1" x14ac:dyDescent="0.25">
      <c r="D504" s="9"/>
      <c r="L504" s="44"/>
    </row>
    <row r="505" spans="4:12" ht="15.75" customHeight="1" x14ac:dyDescent="0.25">
      <c r="D505" s="9"/>
      <c r="L505" s="44"/>
    </row>
    <row r="506" spans="4:12" ht="15.75" customHeight="1" x14ac:dyDescent="0.25">
      <c r="D506" s="9"/>
      <c r="L506" s="44"/>
    </row>
    <row r="507" spans="4:12" ht="15.75" customHeight="1" x14ac:dyDescent="0.25">
      <c r="D507" s="9"/>
      <c r="L507" s="44"/>
    </row>
    <row r="508" spans="4:12" ht="15.75" customHeight="1" x14ac:dyDescent="0.25">
      <c r="D508" s="9"/>
      <c r="L508" s="44"/>
    </row>
    <row r="509" spans="4:12" ht="15.75" customHeight="1" x14ac:dyDescent="0.25">
      <c r="D509" s="9"/>
      <c r="L509" s="44"/>
    </row>
    <row r="510" spans="4:12" ht="15.75" customHeight="1" x14ac:dyDescent="0.25">
      <c r="D510" s="9"/>
      <c r="L510" s="44"/>
    </row>
    <row r="511" spans="4:12" ht="15.75" customHeight="1" x14ac:dyDescent="0.25">
      <c r="D511" s="9"/>
      <c r="L511" s="44"/>
    </row>
    <row r="512" spans="4:12" ht="15.75" customHeight="1" x14ac:dyDescent="0.25">
      <c r="D512" s="9"/>
      <c r="L512" s="44"/>
    </row>
    <row r="513" spans="4:12" ht="15.75" customHeight="1" x14ac:dyDescent="0.25">
      <c r="D513" s="9"/>
      <c r="L513" s="44"/>
    </row>
    <row r="514" spans="4:12" ht="15.75" customHeight="1" x14ac:dyDescent="0.25">
      <c r="D514" s="9"/>
      <c r="L514" s="44"/>
    </row>
    <row r="515" spans="4:12" ht="15.75" customHeight="1" x14ac:dyDescent="0.25">
      <c r="D515" s="9"/>
      <c r="L515" s="44"/>
    </row>
    <row r="516" spans="4:12" ht="15.75" customHeight="1" x14ac:dyDescent="0.25">
      <c r="D516" s="9"/>
      <c r="L516" s="44"/>
    </row>
    <row r="517" spans="4:12" ht="15.75" customHeight="1" x14ac:dyDescent="0.25">
      <c r="D517" s="9"/>
      <c r="L517" s="44"/>
    </row>
    <row r="518" spans="4:12" ht="15.75" customHeight="1" x14ac:dyDescent="0.25">
      <c r="D518" s="9"/>
      <c r="L518" s="44"/>
    </row>
    <row r="519" spans="4:12" ht="15.75" customHeight="1" x14ac:dyDescent="0.25">
      <c r="D519" s="9"/>
      <c r="L519" s="44"/>
    </row>
    <row r="520" spans="4:12" ht="15.75" customHeight="1" x14ac:dyDescent="0.25">
      <c r="D520" s="9"/>
      <c r="L520" s="44"/>
    </row>
    <row r="521" spans="4:12" ht="15.75" customHeight="1" x14ac:dyDescent="0.25">
      <c r="D521" s="9"/>
      <c r="L521" s="44"/>
    </row>
    <row r="522" spans="4:12" ht="15.75" customHeight="1" x14ac:dyDescent="0.25">
      <c r="D522" s="9"/>
      <c r="L522" s="44"/>
    </row>
    <row r="523" spans="4:12" ht="15.75" customHeight="1" x14ac:dyDescent="0.25">
      <c r="D523" s="9"/>
      <c r="L523" s="44"/>
    </row>
    <row r="524" spans="4:12" ht="15.75" customHeight="1" x14ac:dyDescent="0.25">
      <c r="D524" s="9"/>
      <c r="L524" s="44"/>
    </row>
    <row r="525" spans="4:12" ht="15.75" customHeight="1" x14ac:dyDescent="0.25">
      <c r="D525" s="9"/>
      <c r="L525" s="44"/>
    </row>
    <row r="526" spans="4:12" ht="15.75" customHeight="1" x14ac:dyDescent="0.25">
      <c r="D526" s="9"/>
      <c r="L526" s="44"/>
    </row>
    <row r="527" spans="4:12" ht="15.75" customHeight="1" x14ac:dyDescent="0.25">
      <c r="D527" s="9"/>
      <c r="L527" s="44"/>
    </row>
    <row r="528" spans="4:12" ht="15.75" customHeight="1" x14ac:dyDescent="0.25">
      <c r="D528" s="9"/>
      <c r="L528" s="44"/>
    </row>
    <row r="529" spans="4:12" ht="15.75" customHeight="1" x14ac:dyDescent="0.25">
      <c r="D529" s="9"/>
      <c r="L529" s="44"/>
    </row>
    <row r="530" spans="4:12" ht="15.75" customHeight="1" x14ac:dyDescent="0.25">
      <c r="D530" s="9"/>
      <c r="L530" s="44"/>
    </row>
    <row r="531" spans="4:12" ht="15.75" customHeight="1" x14ac:dyDescent="0.25">
      <c r="D531" s="9"/>
      <c r="L531" s="44"/>
    </row>
    <row r="532" spans="4:12" ht="15.75" customHeight="1" x14ac:dyDescent="0.25">
      <c r="D532" s="9"/>
      <c r="L532" s="44"/>
    </row>
    <row r="533" spans="4:12" ht="15.75" customHeight="1" x14ac:dyDescent="0.25">
      <c r="D533" s="9"/>
      <c r="L533" s="44"/>
    </row>
    <row r="534" spans="4:12" ht="15.75" customHeight="1" x14ac:dyDescent="0.25">
      <c r="D534" s="9"/>
      <c r="L534" s="44"/>
    </row>
    <row r="535" spans="4:12" ht="15.75" customHeight="1" x14ac:dyDescent="0.25">
      <c r="D535" s="9"/>
      <c r="L535" s="44"/>
    </row>
    <row r="536" spans="4:12" ht="15.75" customHeight="1" x14ac:dyDescent="0.25">
      <c r="D536" s="9"/>
      <c r="L536" s="44"/>
    </row>
    <row r="537" spans="4:12" ht="15.75" customHeight="1" x14ac:dyDescent="0.25">
      <c r="D537" s="9"/>
      <c r="L537" s="44"/>
    </row>
    <row r="538" spans="4:12" ht="15.75" customHeight="1" x14ac:dyDescent="0.25">
      <c r="D538" s="9"/>
      <c r="L538" s="44"/>
    </row>
    <row r="539" spans="4:12" ht="15.75" customHeight="1" x14ac:dyDescent="0.25">
      <c r="D539" s="9"/>
      <c r="L539" s="44"/>
    </row>
    <row r="540" spans="4:12" ht="15.75" customHeight="1" x14ac:dyDescent="0.25">
      <c r="D540" s="9"/>
      <c r="L540" s="44"/>
    </row>
    <row r="541" spans="4:12" ht="15.75" customHeight="1" x14ac:dyDescent="0.25">
      <c r="D541" s="9"/>
      <c r="L541" s="44"/>
    </row>
    <row r="542" spans="4:12" ht="15.75" customHeight="1" x14ac:dyDescent="0.25">
      <c r="D542" s="9"/>
      <c r="L542" s="44"/>
    </row>
    <row r="543" spans="4:12" ht="15.75" customHeight="1" x14ac:dyDescent="0.25">
      <c r="D543" s="9"/>
      <c r="L543" s="44"/>
    </row>
    <row r="544" spans="4:12" ht="15.75" customHeight="1" x14ac:dyDescent="0.25">
      <c r="D544" s="9"/>
      <c r="L544" s="44"/>
    </row>
    <row r="545" spans="4:12" ht="15.75" customHeight="1" x14ac:dyDescent="0.25">
      <c r="D545" s="9"/>
      <c r="L545" s="44"/>
    </row>
    <row r="546" spans="4:12" ht="15.75" customHeight="1" x14ac:dyDescent="0.25">
      <c r="D546" s="9"/>
      <c r="L546" s="44"/>
    </row>
    <row r="547" spans="4:12" ht="15.75" customHeight="1" x14ac:dyDescent="0.25">
      <c r="D547" s="9"/>
      <c r="L547" s="44"/>
    </row>
    <row r="548" spans="4:12" ht="15.75" customHeight="1" x14ac:dyDescent="0.25">
      <c r="D548" s="9"/>
      <c r="L548" s="44"/>
    </row>
    <row r="549" spans="4:12" ht="15.75" customHeight="1" x14ac:dyDescent="0.25">
      <c r="D549" s="9"/>
      <c r="L549" s="44"/>
    </row>
    <row r="550" spans="4:12" ht="15.75" customHeight="1" x14ac:dyDescent="0.25">
      <c r="D550" s="9"/>
      <c r="L550" s="44"/>
    </row>
    <row r="551" spans="4:12" ht="15.75" customHeight="1" x14ac:dyDescent="0.25">
      <c r="D551" s="9"/>
      <c r="L551" s="44"/>
    </row>
    <row r="552" spans="4:12" ht="15.75" customHeight="1" x14ac:dyDescent="0.25">
      <c r="D552" s="9"/>
      <c r="L552" s="44"/>
    </row>
    <row r="553" spans="4:12" ht="15.75" customHeight="1" x14ac:dyDescent="0.25">
      <c r="D553" s="9"/>
      <c r="L553" s="44"/>
    </row>
    <row r="554" spans="4:12" ht="15.75" customHeight="1" x14ac:dyDescent="0.25">
      <c r="D554" s="9"/>
      <c r="L554" s="44"/>
    </row>
    <row r="555" spans="4:12" ht="15.75" customHeight="1" x14ac:dyDescent="0.25">
      <c r="D555" s="9"/>
      <c r="L555" s="44"/>
    </row>
    <row r="556" spans="4:12" ht="15.75" customHeight="1" x14ac:dyDescent="0.25">
      <c r="D556" s="9"/>
      <c r="L556" s="44"/>
    </row>
    <row r="557" spans="4:12" ht="15.75" customHeight="1" x14ac:dyDescent="0.25">
      <c r="D557" s="9"/>
      <c r="L557" s="44"/>
    </row>
    <row r="558" spans="4:12" ht="15.75" customHeight="1" x14ac:dyDescent="0.25">
      <c r="D558" s="9"/>
      <c r="L558" s="44"/>
    </row>
    <row r="559" spans="4:12" ht="15.75" customHeight="1" x14ac:dyDescent="0.25">
      <c r="D559" s="9"/>
      <c r="L559" s="44"/>
    </row>
    <row r="560" spans="4:12" ht="15.75" customHeight="1" x14ac:dyDescent="0.25">
      <c r="D560" s="9"/>
      <c r="L560" s="44"/>
    </row>
    <row r="561" spans="4:12" ht="15.75" customHeight="1" x14ac:dyDescent="0.25">
      <c r="D561" s="9"/>
      <c r="L561" s="44"/>
    </row>
    <row r="562" spans="4:12" ht="15.75" customHeight="1" x14ac:dyDescent="0.25">
      <c r="D562" s="9"/>
      <c r="L562" s="44"/>
    </row>
    <row r="563" spans="4:12" ht="15.75" customHeight="1" x14ac:dyDescent="0.25">
      <c r="D563" s="9"/>
      <c r="L563" s="44"/>
    </row>
    <row r="564" spans="4:12" ht="15.75" customHeight="1" x14ac:dyDescent="0.25">
      <c r="D564" s="9"/>
      <c r="L564" s="44"/>
    </row>
    <row r="565" spans="4:12" ht="15.75" customHeight="1" x14ac:dyDescent="0.25">
      <c r="D565" s="9"/>
      <c r="L565" s="44"/>
    </row>
    <row r="566" spans="4:12" ht="15.75" customHeight="1" x14ac:dyDescent="0.25">
      <c r="D566" s="9"/>
      <c r="L566" s="44"/>
    </row>
    <row r="567" spans="4:12" ht="15.75" customHeight="1" x14ac:dyDescent="0.25">
      <c r="D567" s="9"/>
      <c r="L567" s="44"/>
    </row>
    <row r="568" spans="4:12" ht="15.75" customHeight="1" x14ac:dyDescent="0.25">
      <c r="D568" s="9"/>
      <c r="L568" s="44"/>
    </row>
    <row r="569" spans="4:12" ht="15.75" customHeight="1" x14ac:dyDescent="0.25">
      <c r="D569" s="9"/>
      <c r="L569" s="44"/>
    </row>
    <row r="570" spans="4:12" ht="15.75" customHeight="1" x14ac:dyDescent="0.25">
      <c r="D570" s="9"/>
      <c r="L570" s="44"/>
    </row>
    <row r="571" spans="4:12" ht="15.75" customHeight="1" x14ac:dyDescent="0.25">
      <c r="D571" s="9"/>
      <c r="L571" s="44"/>
    </row>
    <row r="572" spans="4:12" ht="15.75" customHeight="1" x14ac:dyDescent="0.25">
      <c r="D572" s="9"/>
      <c r="L572" s="44"/>
    </row>
    <row r="573" spans="4:12" ht="15.75" customHeight="1" x14ac:dyDescent="0.25">
      <c r="D573" s="9"/>
      <c r="L573" s="44"/>
    </row>
    <row r="574" spans="4:12" ht="15.75" customHeight="1" x14ac:dyDescent="0.25">
      <c r="D574" s="9"/>
      <c r="L574" s="44"/>
    </row>
    <row r="575" spans="4:12" ht="15.75" customHeight="1" x14ac:dyDescent="0.25">
      <c r="D575" s="9"/>
      <c r="L575" s="44"/>
    </row>
    <row r="576" spans="4:12" ht="15.75" customHeight="1" x14ac:dyDescent="0.25">
      <c r="D576" s="9"/>
      <c r="L576" s="44"/>
    </row>
    <row r="577" spans="4:12" ht="15.75" customHeight="1" x14ac:dyDescent="0.25">
      <c r="D577" s="9"/>
      <c r="L577" s="44"/>
    </row>
    <row r="578" spans="4:12" ht="15.75" customHeight="1" x14ac:dyDescent="0.25">
      <c r="D578" s="9"/>
      <c r="L578" s="44"/>
    </row>
    <row r="579" spans="4:12" ht="15.75" customHeight="1" x14ac:dyDescent="0.25">
      <c r="D579" s="9"/>
      <c r="L579" s="44"/>
    </row>
    <row r="580" spans="4:12" ht="15.75" customHeight="1" x14ac:dyDescent="0.25">
      <c r="D580" s="9"/>
      <c r="L580" s="44"/>
    </row>
    <row r="581" spans="4:12" ht="15.75" customHeight="1" x14ac:dyDescent="0.25">
      <c r="D581" s="9"/>
      <c r="L581" s="44"/>
    </row>
    <row r="582" spans="4:12" ht="15.75" customHeight="1" x14ac:dyDescent="0.25">
      <c r="D582" s="9"/>
      <c r="L582" s="44"/>
    </row>
    <row r="583" spans="4:12" ht="15.75" customHeight="1" x14ac:dyDescent="0.25">
      <c r="D583" s="9"/>
      <c r="L583" s="44"/>
    </row>
    <row r="584" spans="4:12" ht="15.75" customHeight="1" x14ac:dyDescent="0.25">
      <c r="D584" s="9"/>
      <c r="L584" s="44"/>
    </row>
    <row r="585" spans="4:12" ht="15.75" customHeight="1" x14ac:dyDescent="0.25">
      <c r="D585" s="9"/>
      <c r="L585" s="44"/>
    </row>
    <row r="586" spans="4:12" ht="15.75" customHeight="1" x14ac:dyDescent="0.25">
      <c r="D586" s="9"/>
      <c r="L586" s="44"/>
    </row>
    <row r="587" spans="4:12" ht="15.75" customHeight="1" x14ac:dyDescent="0.25">
      <c r="D587" s="9"/>
      <c r="L587" s="44"/>
    </row>
    <row r="588" spans="4:12" ht="15.75" customHeight="1" x14ac:dyDescent="0.25">
      <c r="D588" s="9"/>
      <c r="L588" s="44"/>
    </row>
    <row r="589" spans="4:12" ht="15.75" customHeight="1" x14ac:dyDescent="0.25">
      <c r="D589" s="9"/>
      <c r="L589" s="44"/>
    </row>
    <row r="590" spans="4:12" ht="15.75" customHeight="1" x14ac:dyDescent="0.25">
      <c r="D590" s="9"/>
      <c r="L590" s="44"/>
    </row>
    <row r="591" spans="4:12" ht="15.75" customHeight="1" x14ac:dyDescent="0.25">
      <c r="D591" s="9"/>
      <c r="L591" s="44"/>
    </row>
    <row r="592" spans="4:12" ht="15.75" customHeight="1" x14ac:dyDescent="0.25">
      <c r="D592" s="9"/>
      <c r="L592" s="44"/>
    </row>
    <row r="593" spans="4:12" ht="15.75" customHeight="1" x14ac:dyDescent="0.25">
      <c r="D593" s="9"/>
      <c r="L593" s="44"/>
    </row>
    <row r="594" spans="4:12" ht="15.75" customHeight="1" x14ac:dyDescent="0.25">
      <c r="D594" s="9"/>
      <c r="L594" s="44"/>
    </row>
    <row r="595" spans="4:12" ht="15.75" customHeight="1" x14ac:dyDescent="0.25">
      <c r="D595" s="9"/>
      <c r="L595" s="44"/>
    </row>
    <row r="596" spans="4:12" ht="15.75" customHeight="1" x14ac:dyDescent="0.25">
      <c r="D596" s="9"/>
      <c r="L596" s="44"/>
    </row>
    <row r="597" spans="4:12" ht="15.75" customHeight="1" x14ac:dyDescent="0.25">
      <c r="D597" s="9"/>
      <c r="L597" s="44"/>
    </row>
    <row r="598" spans="4:12" ht="15.75" customHeight="1" x14ac:dyDescent="0.25">
      <c r="D598" s="9"/>
      <c r="L598" s="44"/>
    </row>
    <row r="599" spans="4:12" ht="15.75" customHeight="1" x14ac:dyDescent="0.25">
      <c r="D599" s="9"/>
      <c r="L599" s="44"/>
    </row>
    <row r="600" spans="4:12" ht="15.75" customHeight="1" x14ac:dyDescent="0.25">
      <c r="D600" s="9"/>
      <c r="L600" s="44"/>
    </row>
    <row r="601" spans="4:12" ht="15.75" customHeight="1" x14ac:dyDescent="0.25">
      <c r="D601" s="9"/>
      <c r="L601" s="44"/>
    </row>
    <row r="602" spans="4:12" ht="15.75" customHeight="1" x14ac:dyDescent="0.25">
      <c r="D602" s="9"/>
      <c r="L602" s="44"/>
    </row>
    <row r="603" spans="4:12" ht="15.75" customHeight="1" x14ac:dyDescent="0.25">
      <c r="D603" s="9"/>
      <c r="L603" s="44"/>
    </row>
    <row r="604" spans="4:12" ht="15.75" customHeight="1" x14ac:dyDescent="0.25">
      <c r="D604" s="9"/>
      <c r="L604" s="44"/>
    </row>
    <row r="605" spans="4:12" ht="15.75" customHeight="1" x14ac:dyDescent="0.25">
      <c r="D605" s="9"/>
      <c r="L605" s="44"/>
    </row>
    <row r="606" spans="4:12" ht="15.75" customHeight="1" x14ac:dyDescent="0.25">
      <c r="D606" s="9"/>
      <c r="L606" s="44"/>
    </row>
    <row r="607" spans="4:12" ht="15.75" customHeight="1" x14ac:dyDescent="0.25">
      <c r="D607" s="9"/>
      <c r="L607" s="44"/>
    </row>
    <row r="608" spans="4:12" ht="15.75" customHeight="1" x14ac:dyDescent="0.25">
      <c r="D608" s="9"/>
      <c r="L608" s="44"/>
    </row>
    <row r="609" spans="4:12" ht="15.75" customHeight="1" x14ac:dyDescent="0.25">
      <c r="D609" s="9"/>
      <c r="L609" s="44"/>
    </row>
    <row r="610" spans="4:12" ht="15.75" customHeight="1" x14ac:dyDescent="0.25">
      <c r="D610" s="9"/>
      <c r="L610" s="44"/>
    </row>
    <row r="611" spans="4:12" ht="15.75" customHeight="1" x14ac:dyDescent="0.25">
      <c r="D611" s="9"/>
      <c r="L611" s="44"/>
    </row>
    <row r="612" spans="4:12" ht="15.75" customHeight="1" x14ac:dyDescent="0.25">
      <c r="D612" s="9"/>
      <c r="L612" s="44"/>
    </row>
    <row r="613" spans="4:12" ht="15.75" customHeight="1" x14ac:dyDescent="0.25">
      <c r="D613" s="9"/>
      <c r="L613" s="44"/>
    </row>
    <row r="614" spans="4:12" ht="15.75" customHeight="1" x14ac:dyDescent="0.25">
      <c r="D614" s="9"/>
      <c r="L614" s="44"/>
    </row>
    <row r="615" spans="4:12" ht="15.75" customHeight="1" x14ac:dyDescent="0.25">
      <c r="D615" s="9"/>
      <c r="L615" s="44"/>
    </row>
    <row r="616" spans="4:12" ht="15.75" customHeight="1" x14ac:dyDescent="0.25">
      <c r="D616" s="9"/>
      <c r="L616" s="44"/>
    </row>
    <row r="617" spans="4:12" ht="15.75" customHeight="1" x14ac:dyDescent="0.25">
      <c r="D617" s="9"/>
      <c r="L617" s="44"/>
    </row>
    <row r="618" spans="4:12" ht="15.75" customHeight="1" x14ac:dyDescent="0.25">
      <c r="D618" s="9"/>
      <c r="L618" s="44"/>
    </row>
    <row r="619" spans="4:12" ht="15.75" customHeight="1" x14ac:dyDescent="0.25">
      <c r="D619" s="9"/>
      <c r="L619" s="44"/>
    </row>
    <row r="620" spans="4:12" ht="15.75" customHeight="1" x14ac:dyDescent="0.25">
      <c r="D620" s="9"/>
      <c r="L620" s="44"/>
    </row>
    <row r="621" spans="4:12" ht="15.75" customHeight="1" x14ac:dyDescent="0.25">
      <c r="D621" s="9"/>
      <c r="L621" s="44"/>
    </row>
    <row r="622" spans="4:12" ht="15.75" customHeight="1" x14ac:dyDescent="0.25">
      <c r="D622" s="9"/>
      <c r="L622" s="44"/>
    </row>
    <row r="623" spans="4:12" ht="15.75" customHeight="1" x14ac:dyDescent="0.25">
      <c r="D623" s="9"/>
      <c r="L623" s="44"/>
    </row>
    <row r="624" spans="4:12" ht="15.75" customHeight="1" x14ac:dyDescent="0.25">
      <c r="D624" s="9"/>
      <c r="L624" s="44"/>
    </row>
    <row r="625" spans="4:12" ht="15.75" customHeight="1" x14ac:dyDescent="0.25">
      <c r="D625" s="9"/>
      <c r="L625" s="44"/>
    </row>
    <row r="626" spans="4:12" ht="15.75" customHeight="1" x14ac:dyDescent="0.25">
      <c r="D626" s="9"/>
      <c r="L626" s="44"/>
    </row>
    <row r="627" spans="4:12" ht="15.75" customHeight="1" x14ac:dyDescent="0.25">
      <c r="D627" s="9"/>
      <c r="L627" s="44"/>
    </row>
    <row r="628" spans="4:12" ht="15.75" customHeight="1" x14ac:dyDescent="0.25">
      <c r="D628" s="9"/>
      <c r="L628" s="44"/>
    </row>
    <row r="629" spans="4:12" ht="15.75" customHeight="1" x14ac:dyDescent="0.25">
      <c r="D629" s="9"/>
      <c r="L629" s="44"/>
    </row>
    <row r="630" spans="4:12" ht="15.75" customHeight="1" x14ac:dyDescent="0.25">
      <c r="D630" s="9"/>
      <c r="L630" s="44"/>
    </row>
    <row r="631" spans="4:12" ht="15.75" customHeight="1" x14ac:dyDescent="0.25">
      <c r="D631" s="9"/>
      <c r="L631" s="44"/>
    </row>
    <row r="632" spans="4:12" ht="15.75" customHeight="1" x14ac:dyDescent="0.25">
      <c r="D632" s="9"/>
      <c r="L632" s="44"/>
    </row>
    <row r="633" spans="4:12" ht="15.75" customHeight="1" x14ac:dyDescent="0.25">
      <c r="D633" s="9"/>
      <c r="L633" s="44"/>
    </row>
    <row r="634" spans="4:12" ht="15.75" customHeight="1" x14ac:dyDescent="0.25">
      <c r="D634" s="9"/>
      <c r="L634" s="44"/>
    </row>
    <row r="635" spans="4:12" ht="15.75" customHeight="1" x14ac:dyDescent="0.25">
      <c r="D635" s="9"/>
      <c r="L635" s="44"/>
    </row>
    <row r="636" spans="4:12" ht="15.75" customHeight="1" x14ac:dyDescent="0.25">
      <c r="D636" s="9"/>
      <c r="L636" s="44"/>
    </row>
    <row r="637" spans="4:12" ht="15.75" customHeight="1" x14ac:dyDescent="0.25">
      <c r="D637" s="9"/>
      <c r="L637" s="44"/>
    </row>
    <row r="638" spans="4:12" ht="15.75" customHeight="1" x14ac:dyDescent="0.25">
      <c r="D638" s="9"/>
      <c r="L638" s="44"/>
    </row>
    <row r="639" spans="4:12" ht="15.75" customHeight="1" x14ac:dyDescent="0.25">
      <c r="D639" s="9"/>
      <c r="L639" s="44"/>
    </row>
    <row r="640" spans="4:12" ht="15.75" customHeight="1" x14ac:dyDescent="0.25">
      <c r="D640" s="9"/>
      <c r="L640" s="44"/>
    </row>
    <row r="641" spans="4:12" ht="15.75" customHeight="1" x14ac:dyDescent="0.25">
      <c r="D641" s="9"/>
      <c r="L641" s="44"/>
    </row>
    <row r="642" spans="4:12" ht="15.75" customHeight="1" x14ac:dyDescent="0.25">
      <c r="D642" s="9"/>
      <c r="L642" s="44"/>
    </row>
    <row r="643" spans="4:12" ht="15.75" customHeight="1" x14ac:dyDescent="0.25">
      <c r="D643" s="9"/>
      <c r="L643" s="44"/>
    </row>
    <row r="644" spans="4:12" ht="15.75" customHeight="1" x14ac:dyDescent="0.25">
      <c r="D644" s="9"/>
      <c r="L644" s="44"/>
    </row>
    <row r="645" spans="4:12" ht="15.75" customHeight="1" x14ac:dyDescent="0.25">
      <c r="D645" s="9"/>
      <c r="L645" s="44"/>
    </row>
    <row r="646" spans="4:12" ht="15.75" customHeight="1" x14ac:dyDescent="0.25">
      <c r="D646" s="9"/>
      <c r="L646" s="44"/>
    </row>
    <row r="647" spans="4:12" ht="15.75" customHeight="1" x14ac:dyDescent="0.25">
      <c r="D647" s="9"/>
      <c r="L647" s="44"/>
    </row>
    <row r="648" spans="4:12" ht="15.75" customHeight="1" x14ac:dyDescent="0.25">
      <c r="D648" s="9"/>
      <c r="L648" s="44"/>
    </row>
    <row r="649" spans="4:12" ht="15.75" customHeight="1" x14ac:dyDescent="0.25">
      <c r="D649" s="9"/>
      <c r="L649" s="44"/>
    </row>
    <row r="650" spans="4:12" ht="15.75" customHeight="1" x14ac:dyDescent="0.25">
      <c r="D650" s="9"/>
      <c r="L650" s="44"/>
    </row>
    <row r="651" spans="4:12" ht="15.75" customHeight="1" x14ac:dyDescent="0.25">
      <c r="D651" s="9"/>
      <c r="L651" s="44"/>
    </row>
    <row r="652" spans="4:12" ht="15.75" customHeight="1" x14ac:dyDescent="0.25">
      <c r="D652" s="9"/>
      <c r="L652" s="44"/>
    </row>
    <row r="653" spans="4:12" ht="15.75" customHeight="1" x14ac:dyDescent="0.25">
      <c r="D653" s="9"/>
      <c r="L653" s="44"/>
    </row>
    <row r="654" spans="4:12" ht="15.75" customHeight="1" x14ac:dyDescent="0.25">
      <c r="D654" s="9"/>
      <c r="L654" s="44"/>
    </row>
    <row r="655" spans="4:12" ht="15.75" customHeight="1" x14ac:dyDescent="0.25">
      <c r="D655" s="9"/>
      <c r="L655" s="44"/>
    </row>
    <row r="656" spans="4:12" ht="15.75" customHeight="1" x14ac:dyDescent="0.25">
      <c r="D656" s="9"/>
      <c r="L656" s="44"/>
    </row>
    <row r="657" spans="4:12" ht="15.75" customHeight="1" x14ac:dyDescent="0.25">
      <c r="D657" s="9"/>
      <c r="L657" s="44"/>
    </row>
    <row r="658" spans="4:12" ht="15.75" customHeight="1" x14ac:dyDescent="0.25">
      <c r="D658" s="9"/>
      <c r="L658" s="44"/>
    </row>
    <row r="659" spans="4:12" ht="15.75" customHeight="1" x14ac:dyDescent="0.25">
      <c r="D659" s="9"/>
      <c r="L659" s="44"/>
    </row>
    <row r="660" spans="4:12" ht="15.75" customHeight="1" x14ac:dyDescent="0.25">
      <c r="D660" s="9"/>
      <c r="L660" s="44"/>
    </row>
    <row r="661" spans="4:12" ht="15.75" customHeight="1" x14ac:dyDescent="0.25">
      <c r="D661" s="9"/>
      <c r="L661" s="44"/>
    </row>
    <row r="662" spans="4:12" ht="15.75" customHeight="1" x14ac:dyDescent="0.25">
      <c r="D662" s="9"/>
      <c r="L662" s="44"/>
    </row>
    <row r="663" spans="4:12" ht="15.75" customHeight="1" x14ac:dyDescent="0.25">
      <c r="D663" s="9"/>
      <c r="L663" s="44"/>
    </row>
    <row r="664" spans="4:12" ht="15.75" customHeight="1" x14ac:dyDescent="0.25">
      <c r="D664" s="9"/>
      <c r="L664" s="44"/>
    </row>
    <row r="665" spans="4:12" ht="15.75" customHeight="1" x14ac:dyDescent="0.25">
      <c r="D665" s="9"/>
      <c r="L665" s="44"/>
    </row>
    <row r="666" spans="4:12" ht="15.75" customHeight="1" x14ac:dyDescent="0.25">
      <c r="D666" s="9"/>
      <c r="L666" s="44"/>
    </row>
    <row r="667" spans="4:12" ht="15.75" customHeight="1" x14ac:dyDescent="0.25">
      <c r="D667" s="9"/>
      <c r="L667" s="44"/>
    </row>
    <row r="668" spans="4:12" ht="15.75" customHeight="1" x14ac:dyDescent="0.25">
      <c r="D668" s="9"/>
      <c r="L668" s="44"/>
    </row>
    <row r="669" spans="4:12" ht="15.75" customHeight="1" x14ac:dyDescent="0.25">
      <c r="D669" s="9"/>
      <c r="L669" s="44"/>
    </row>
    <row r="670" spans="4:12" ht="15.75" customHeight="1" x14ac:dyDescent="0.25">
      <c r="D670" s="9"/>
      <c r="L670" s="44"/>
    </row>
    <row r="671" spans="4:12" ht="15.75" customHeight="1" x14ac:dyDescent="0.25">
      <c r="D671" s="9"/>
      <c r="L671" s="44"/>
    </row>
    <row r="672" spans="4:12" ht="15.75" customHeight="1" x14ac:dyDescent="0.25">
      <c r="D672" s="9"/>
      <c r="L672" s="44"/>
    </row>
    <row r="673" spans="4:12" ht="15.75" customHeight="1" x14ac:dyDescent="0.25">
      <c r="D673" s="9"/>
      <c r="L673" s="44"/>
    </row>
    <row r="674" spans="4:12" ht="15.75" customHeight="1" x14ac:dyDescent="0.25">
      <c r="D674" s="9"/>
      <c r="L674" s="44"/>
    </row>
    <row r="675" spans="4:12" ht="15.75" customHeight="1" x14ac:dyDescent="0.25">
      <c r="D675" s="9"/>
      <c r="L675" s="44"/>
    </row>
    <row r="676" spans="4:12" ht="15.75" customHeight="1" x14ac:dyDescent="0.25">
      <c r="D676" s="9"/>
      <c r="L676" s="44"/>
    </row>
    <row r="677" spans="4:12" ht="15.75" customHeight="1" x14ac:dyDescent="0.25">
      <c r="D677" s="9"/>
      <c r="L677" s="44"/>
    </row>
    <row r="678" spans="4:12" ht="15.75" customHeight="1" x14ac:dyDescent="0.25">
      <c r="D678" s="9"/>
      <c r="L678" s="44"/>
    </row>
    <row r="679" spans="4:12" ht="15.75" customHeight="1" x14ac:dyDescent="0.25">
      <c r="D679" s="9"/>
      <c r="L679" s="44"/>
    </row>
    <row r="680" spans="4:12" ht="15.75" customHeight="1" x14ac:dyDescent="0.25">
      <c r="D680" s="9"/>
      <c r="L680" s="44"/>
    </row>
    <row r="681" spans="4:12" ht="15.75" customHeight="1" x14ac:dyDescent="0.25">
      <c r="D681" s="9"/>
      <c r="L681" s="44"/>
    </row>
    <row r="682" spans="4:12" ht="15.75" customHeight="1" x14ac:dyDescent="0.25">
      <c r="D682" s="9"/>
      <c r="L682" s="44"/>
    </row>
    <row r="683" spans="4:12" ht="15.75" customHeight="1" x14ac:dyDescent="0.25">
      <c r="D683" s="9"/>
      <c r="L683" s="44"/>
    </row>
    <row r="684" spans="4:12" ht="15.75" customHeight="1" x14ac:dyDescent="0.25">
      <c r="D684" s="9"/>
      <c r="L684" s="44"/>
    </row>
    <row r="685" spans="4:12" ht="15.75" customHeight="1" x14ac:dyDescent="0.25">
      <c r="D685" s="9"/>
      <c r="L685" s="44"/>
    </row>
    <row r="686" spans="4:12" ht="15.75" customHeight="1" x14ac:dyDescent="0.25">
      <c r="D686" s="9"/>
      <c r="L686" s="44"/>
    </row>
    <row r="687" spans="4:12" ht="15.75" customHeight="1" x14ac:dyDescent="0.25">
      <c r="D687" s="9"/>
      <c r="L687" s="44"/>
    </row>
    <row r="688" spans="4:12" ht="15.75" customHeight="1" x14ac:dyDescent="0.25">
      <c r="D688" s="9"/>
      <c r="L688" s="44"/>
    </row>
    <row r="689" spans="4:12" ht="15.75" customHeight="1" x14ac:dyDescent="0.25">
      <c r="D689" s="9"/>
      <c r="L689" s="44"/>
    </row>
    <row r="690" spans="4:12" ht="15.75" customHeight="1" x14ac:dyDescent="0.25">
      <c r="D690" s="9"/>
      <c r="L690" s="44"/>
    </row>
    <row r="691" spans="4:12" ht="15.75" customHeight="1" x14ac:dyDescent="0.25">
      <c r="D691" s="9"/>
      <c r="L691" s="44"/>
    </row>
    <row r="692" spans="4:12" ht="15.75" customHeight="1" x14ac:dyDescent="0.25">
      <c r="D692" s="9"/>
      <c r="L692" s="44"/>
    </row>
    <row r="693" spans="4:12" ht="15.75" customHeight="1" x14ac:dyDescent="0.25">
      <c r="D693" s="9"/>
      <c r="L693" s="44"/>
    </row>
    <row r="694" spans="4:12" ht="15.75" customHeight="1" x14ac:dyDescent="0.25">
      <c r="D694" s="9"/>
      <c r="L694" s="44"/>
    </row>
    <row r="695" spans="4:12" ht="15.75" customHeight="1" x14ac:dyDescent="0.25">
      <c r="D695" s="9"/>
      <c r="L695" s="44"/>
    </row>
    <row r="696" spans="4:12" ht="15.75" customHeight="1" x14ac:dyDescent="0.25">
      <c r="D696" s="9"/>
      <c r="L696" s="44"/>
    </row>
    <row r="697" spans="4:12" ht="15.75" customHeight="1" x14ac:dyDescent="0.25">
      <c r="D697" s="9"/>
      <c r="L697" s="44"/>
    </row>
    <row r="698" spans="4:12" ht="15.75" customHeight="1" x14ac:dyDescent="0.25">
      <c r="D698" s="9"/>
      <c r="L698" s="44"/>
    </row>
    <row r="699" spans="4:12" ht="15.75" customHeight="1" x14ac:dyDescent="0.25">
      <c r="D699" s="9"/>
      <c r="L699" s="44"/>
    </row>
    <row r="700" spans="4:12" ht="15.75" customHeight="1" x14ac:dyDescent="0.25">
      <c r="D700" s="9"/>
      <c r="L700" s="44"/>
    </row>
    <row r="701" spans="4:12" ht="15.75" customHeight="1" x14ac:dyDescent="0.25">
      <c r="D701" s="9"/>
      <c r="L701" s="44"/>
    </row>
    <row r="702" spans="4:12" ht="15.75" customHeight="1" x14ac:dyDescent="0.25">
      <c r="D702" s="9"/>
      <c r="L702" s="44"/>
    </row>
    <row r="703" spans="4:12" ht="15.75" customHeight="1" x14ac:dyDescent="0.25">
      <c r="D703" s="9"/>
      <c r="L703" s="44"/>
    </row>
    <row r="704" spans="4:12" ht="15.75" customHeight="1" x14ac:dyDescent="0.25">
      <c r="D704" s="9"/>
      <c r="L704" s="44"/>
    </row>
    <row r="705" spans="4:12" ht="15.75" customHeight="1" x14ac:dyDescent="0.25">
      <c r="D705" s="9"/>
      <c r="L705" s="44"/>
    </row>
    <row r="706" spans="4:12" ht="15.75" customHeight="1" x14ac:dyDescent="0.25">
      <c r="D706" s="9"/>
      <c r="L706" s="44"/>
    </row>
    <row r="707" spans="4:12" ht="15.75" customHeight="1" x14ac:dyDescent="0.25">
      <c r="D707" s="9"/>
      <c r="L707" s="44"/>
    </row>
    <row r="708" spans="4:12" ht="15.75" customHeight="1" x14ac:dyDescent="0.25">
      <c r="D708" s="9"/>
      <c r="L708" s="44"/>
    </row>
    <row r="709" spans="4:12" ht="15.75" customHeight="1" x14ac:dyDescent="0.25">
      <c r="D709" s="9"/>
      <c r="L709" s="44"/>
    </row>
    <row r="710" spans="4:12" ht="15.75" customHeight="1" x14ac:dyDescent="0.25">
      <c r="D710" s="9"/>
      <c r="L710" s="44"/>
    </row>
    <row r="711" spans="4:12" ht="15.75" customHeight="1" x14ac:dyDescent="0.25">
      <c r="D711" s="9"/>
      <c r="L711" s="44"/>
    </row>
    <row r="712" spans="4:12" ht="15.75" customHeight="1" x14ac:dyDescent="0.25">
      <c r="D712" s="9"/>
      <c r="L712" s="44"/>
    </row>
    <row r="713" spans="4:12" ht="15.75" customHeight="1" x14ac:dyDescent="0.25">
      <c r="D713" s="9"/>
      <c r="L713" s="44"/>
    </row>
    <row r="714" spans="4:12" ht="15.75" customHeight="1" x14ac:dyDescent="0.25">
      <c r="D714" s="9"/>
      <c r="L714" s="44"/>
    </row>
    <row r="715" spans="4:12" ht="15.75" customHeight="1" x14ac:dyDescent="0.25">
      <c r="D715" s="9"/>
      <c r="L715" s="44"/>
    </row>
    <row r="716" spans="4:12" ht="15.75" customHeight="1" x14ac:dyDescent="0.25">
      <c r="D716" s="9"/>
      <c r="L716" s="44"/>
    </row>
    <row r="717" spans="4:12" ht="15.75" customHeight="1" x14ac:dyDescent="0.25">
      <c r="D717" s="9"/>
      <c r="L717" s="44"/>
    </row>
    <row r="718" spans="4:12" ht="15.75" customHeight="1" x14ac:dyDescent="0.25">
      <c r="D718" s="9"/>
      <c r="L718" s="44"/>
    </row>
    <row r="719" spans="4:12" ht="15.75" customHeight="1" x14ac:dyDescent="0.25">
      <c r="D719" s="9"/>
      <c r="L719" s="44"/>
    </row>
    <row r="720" spans="4:12" ht="15.75" customHeight="1" x14ac:dyDescent="0.25">
      <c r="D720" s="9"/>
      <c r="L720" s="44"/>
    </row>
    <row r="721" spans="4:12" ht="15.75" customHeight="1" x14ac:dyDescent="0.25">
      <c r="D721" s="9"/>
      <c r="L721" s="44"/>
    </row>
    <row r="722" spans="4:12" ht="15.75" customHeight="1" x14ac:dyDescent="0.25">
      <c r="D722" s="9"/>
      <c r="L722" s="44"/>
    </row>
    <row r="723" spans="4:12" ht="15.75" customHeight="1" x14ac:dyDescent="0.25">
      <c r="D723" s="9"/>
      <c r="L723" s="44"/>
    </row>
    <row r="724" spans="4:12" ht="15.75" customHeight="1" x14ac:dyDescent="0.25">
      <c r="D724" s="9"/>
      <c r="L724" s="44"/>
    </row>
    <row r="725" spans="4:12" ht="15.75" customHeight="1" x14ac:dyDescent="0.25">
      <c r="D725" s="9"/>
      <c r="L725" s="44"/>
    </row>
    <row r="726" spans="4:12" ht="15.75" customHeight="1" x14ac:dyDescent="0.25">
      <c r="D726" s="9"/>
      <c r="L726" s="44"/>
    </row>
    <row r="727" spans="4:12" ht="15.75" customHeight="1" x14ac:dyDescent="0.25">
      <c r="D727" s="9"/>
      <c r="L727" s="44"/>
    </row>
    <row r="728" spans="4:12" ht="15.75" customHeight="1" x14ac:dyDescent="0.25">
      <c r="D728" s="9"/>
      <c r="L728" s="44"/>
    </row>
    <row r="729" spans="4:12" ht="15.75" customHeight="1" x14ac:dyDescent="0.25">
      <c r="D729" s="9"/>
      <c r="L729" s="44"/>
    </row>
    <row r="730" spans="4:12" ht="15.75" customHeight="1" x14ac:dyDescent="0.25">
      <c r="D730" s="9"/>
      <c r="L730" s="44"/>
    </row>
    <row r="731" spans="4:12" ht="15.75" customHeight="1" x14ac:dyDescent="0.25">
      <c r="D731" s="9"/>
      <c r="L731" s="44"/>
    </row>
    <row r="732" spans="4:12" ht="15.75" customHeight="1" x14ac:dyDescent="0.25">
      <c r="D732" s="9"/>
      <c r="L732" s="44"/>
    </row>
    <row r="733" spans="4:12" ht="15.75" customHeight="1" x14ac:dyDescent="0.25">
      <c r="D733" s="9"/>
      <c r="L733" s="44"/>
    </row>
    <row r="734" spans="4:12" ht="15.75" customHeight="1" x14ac:dyDescent="0.25">
      <c r="D734" s="9"/>
      <c r="L734" s="44"/>
    </row>
    <row r="735" spans="4:12" ht="15.75" customHeight="1" x14ac:dyDescent="0.25">
      <c r="D735" s="9"/>
      <c r="L735" s="44"/>
    </row>
    <row r="736" spans="4:12" ht="15.75" customHeight="1" x14ac:dyDescent="0.25">
      <c r="D736" s="9"/>
      <c r="L736" s="44"/>
    </row>
    <row r="737" spans="4:12" ht="15.75" customHeight="1" x14ac:dyDescent="0.25">
      <c r="D737" s="9"/>
      <c r="L737" s="44"/>
    </row>
    <row r="738" spans="4:12" ht="15.75" customHeight="1" x14ac:dyDescent="0.25">
      <c r="D738" s="9"/>
      <c r="L738" s="44"/>
    </row>
    <row r="739" spans="4:12" ht="15.75" customHeight="1" x14ac:dyDescent="0.25">
      <c r="D739" s="9"/>
      <c r="L739" s="44"/>
    </row>
    <row r="740" spans="4:12" ht="15.75" customHeight="1" x14ac:dyDescent="0.25">
      <c r="D740" s="9"/>
      <c r="L740" s="44"/>
    </row>
    <row r="741" spans="4:12" ht="15.75" customHeight="1" x14ac:dyDescent="0.25">
      <c r="D741" s="9"/>
      <c r="L741" s="44"/>
    </row>
    <row r="742" spans="4:12" ht="15.75" customHeight="1" x14ac:dyDescent="0.25">
      <c r="D742" s="9"/>
      <c r="L742" s="44"/>
    </row>
    <row r="743" spans="4:12" ht="15.75" customHeight="1" x14ac:dyDescent="0.25">
      <c r="D743" s="9"/>
      <c r="L743" s="44"/>
    </row>
    <row r="744" spans="4:12" ht="15.75" customHeight="1" x14ac:dyDescent="0.25">
      <c r="D744" s="9"/>
      <c r="L744" s="44"/>
    </row>
    <row r="745" spans="4:12" ht="15.75" customHeight="1" x14ac:dyDescent="0.25">
      <c r="D745" s="9"/>
      <c r="L745" s="44"/>
    </row>
    <row r="746" spans="4:12" ht="15.75" customHeight="1" x14ac:dyDescent="0.25">
      <c r="D746" s="9"/>
      <c r="L746" s="44"/>
    </row>
    <row r="747" spans="4:12" ht="15.75" customHeight="1" x14ac:dyDescent="0.25">
      <c r="D747" s="9"/>
      <c r="L747" s="44"/>
    </row>
    <row r="748" spans="4:12" ht="15.75" customHeight="1" x14ac:dyDescent="0.25">
      <c r="D748" s="9"/>
      <c r="L748" s="44"/>
    </row>
    <row r="749" spans="4:12" ht="15.75" customHeight="1" x14ac:dyDescent="0.25">
      <c r="D749" s="9"/>
      <c r="L749" s="44"/>
    </row>
    <row r="750" spans="4:12" ht="15.75" customHeight="1" x14ac:dyDescent="0.25">
      <c r="D750" s="9"/>
      <c r="L750" s="44"/>
    </row>
    <row r="751" spans="4:12" ht="15.75" customHeight="1" x14ac:dyDescent="0.25">
      <c r="D751" s="9"/>
      <c r="L751" s="44"/>
    </row>
    <row r="752" spans="4:12" ht="15.75" customHeight="1" x14ac:dyDescent="0.25">
      <c r="D752" s="9"/>
      <c r="L752" s="44"/>
    </row>
    <row r="753" spans="4:12" ht="15.75" customHeight="1" x14ac:dyDescent="0.25">
      <c r="D753" s="9"/>
      <c r="L753" s="44"/>
    </row>
    <row r="754" spans="4:12" ht="15.75" customHeight="1" x14ac:dyDescent="0.25">
      <c r="D754" s="9"/>
      <c r="L754" s="44"/>
    </row>
    <row r="755" spans="4:12" ht="15.75" customHeight="1" x14ac:dyDescent="0.25">
      <c r="D755" s="9"/>
      <c r="L755" s="44"/>
    </row>
    <row r="756" spans="4:12" ht="15.75" customHeight="1" x14ac:dyDescent="0.25">
      <c r="D756" s="9"/>
      <c r="L756" s="44"/>
    </row>
    <row r="757" spans="4:12" ht="15.75" customHeight="1" x14ac:dyDescent="0.25">
      <c r="D757" s="9"/>
      <c r="L757" s="44"/>
    </row>
    <row r="758" spans="4:12" ht="15.75" customHeight="1" x14ac:dyDescent="0.25">
      <c r="D758" s="9"/>
      <c r="L758" s="44"/>
    </row>
    <row r="759" spans="4:12" ht="15.75" customHeight="1" x14ac:dyDescent="0.25">
      <c r="D759" s="9"/>
      <c r="L759" s="44"/>
    </row>
    <row r="760" spans="4:12" ht="15.75" customHeight="1" x14ac:dyDescent="0.25">
      <c r="D760" s="9"/>
      <c r="L760" s="44"/>
    </row>
    <row r="761" spans="4:12" ht="15.75" customHeight="1" x14ac:dyDescent="0.25">
      <c r="D761" s="9"/>
      <c r="L761" s="44"/>
    </row>
    <row r="762" spans="4:12" ht="15.75" customHeight="1" x14ac:dyDescent="0.25">
      <c r="D762" s="9"/>
      <c r="L762" s="44"/>
    </row>
    <row r="763" spans="4:12" ht="15.75" customHeight="1" x14ac:dyDescent="0.25">
      <c r="D763" s="9"/>
      <c r="L763" s="44"/>
    </row>
    <row r="764" spans="4:12" ht="15.75" customHeight="1" x14ac:dyDescent="0.25">
      <c r="D764" s="9"/>
      <c r="L764" s="44"/>
    </row>
    <row r="765" spans="4:12" ht="15.75" customHeight="1" x14ac:dyDescent="0.25">
      <c r="D765" s="9"/>
      <c r="L765" s="44"/>
    </row>
    <row r="766" spans="4:12" ht="15.75" customHeight="1" x14ac:dyDescent="0.25">
      <c r="D766" s="9"/>
      <c r="L766" s="44"/>
    </row>
    <row r="767" spans="4:12" ht="15.75" customHeight="1" x14ac:dyDescent="0.25">
      <c r="D767" s="9"/>
      <c r="L767" s="44"/>
    </row>
    <row r="768" spans="4:12" ht="15.75" customHeight="1" x14ac:dyDescent="0.25">
      <c r="D768" s="9"/>
      <c r="L768" s="44"/>
    </row>
    <row r="769" spans="4:12" ht="15.75" customHeight="1" x14ac:dyDescent="0.25">
      <c r="D769" s="9"/>
      <c r="L769" s="44"/>
    </row>
    <row r="770" spans="4:12" ht="15.75" customHeight="1" x14ac:dyDescent="0.25">
      <c r="D770" s="9"/>
      <c r="L770" s="44"/>
    </row>
    <row r="771" spans="4:12" ht="15.75" customHeight="1" x14ac:dyDescent="0.25">
      <c r="D771" s="9"/>
      <c r="L771" s="44"/>
    </row>
    <row r="772" spans="4:12" ht="15.75" customHeight="1" x14ac:dyDescent="0.25">
      <c r="D772" s="9"/>
      <c r="L772" s="44"/>
    </row>
    <row r="773" spans="4:12" ht="15.75" customHeight="1" x14ac:dyDescent="0.25">
      <c r="D773" s="9"/>
      <c r="L773" s="44"/>
    </row>
    <row r="774" spans="4:12" ht="15.75" customHeight="1" x14ac:dyDescent="0.25">
      <c r="D774" s="9"/>
      <c r="L774" s="44"/>
    </row>
    <row r="775" spans="4:12" ht="15.75" customHeight="1" x14ac:dyDescent="0.25">
      <c r="D775" s="9"/>
      <c r="L775" s="44"/>
    </row>
    <row r="776" spans="4:12" ht="15.75" customHeight="1" x14ac:dyDescent="0.25">
      <c r="D776" s="9"/>
      <c r="L776" s="44"/>
    </row>
    <row r="777" spans="4:12" ht="15.75" customHeight="1" x14ac:dyDescent="0.25">
      <c r="D777" s="9"/>
      <c r="L777" s="44"/>
    </row>
    <row r="778" spans="4:12" ht="15.75" customHeight="1" x14ac:dyDescent="0.25">
      <c r="D778" s="9"/>
      <c r="L778" s="44"/>
    </row>
    <row r="779" spans="4:12" ht="15.75" customHeight="1" x14ac:dyDescent="0.25">
      <c r="D779" s="9"/>
      <c r="L779" s="44"/>
    </row>
    <row r="780" spans="4:12" ht="15.75" customHeight="1" x14ac:dyDescent="0.25">
      <c r="D780" s="9"/>
      <c r="L780" s="44"/>
    </row>
    <row r="781" spans="4:12" ht="15.75" customHeight="1" x14ac:dyDescent="0.25">
      <c r="D781" s="9"/>
      <c r="L781" s="44"/>
    </row>
    <row r="782" spans="4:12" ht="15.75" customHeight="1" x14ac:dyDescent="0.25">
      <c r="D782" s="9"/>
      <c r="L782" s="44"/>
    </row>
    <row r="783" spans="4:12" ht="15.75" customHeight="1" x14ac:dyDescent="0.25">
      <c r="D783" s="9"/>
      <c r="L783" s="44"/>
    </row>
    <row r="784" spans="4:12" ht="15.75" customHeight="1" x14ac:dyDescent="0.25">
      <c r="D784" s="9"/>
      <c r="L784" s="44"/>
    </row>
    <row r="785" spans="4:12" ht="15.75" customHeight="1" x14ac:dyDescent="0.25">
      <c r="D785" s="9"/>
      <c r="L785" s="44"/>
    </row>
    <row r="786" spans="4:12" ht="15.75" customHeight="1" x14ac:dyDescent="0.25">
      <c r="D786" s="9"/>
      <c r="L786" s="44"/>
    </row>
    <row r="787" spans="4:12" ht="15.75" customHeight="1" x14ac:dyDescent="0.25">
      <c r="D787" s="9"/>
      <c r="L787" s="44"/>
    </row>
    <row r="788" spans="4:12" ht="15.75" customHeight="1" x14ac:dyDescent="0.25">
      <c r="D788" s="9"/>
      <c r="L788" s="44"/>
    </row>
    <row r="789" spans="4:12" ht="15.75" customHeight="1" x14ac:dyDescent="0.25">
      <c r="D789" s="9"/>
      <c r="L789" s="44"/>
    </row>
    <row r="790" spans="4:12" ht="15.75" customHeight="1" x14ac:dyDescent="0.25">
      <c r="D790" s="9"/>
      <c r="L790" s="44"/>
    </row>
    <row r="791" spans="4:12" ht="15.75" customHeight="1" x14ac:dyDescent="0.25">
      <c r="D791" s="9"/>
      <c r="L791" s="44"/>
    </row>
    <row r="792" spans="4:12" ht="15.75" customHeight="1" x14ac:dyDescent="0.25">
      <c r="D792" s="9"/>
      <c r="L792" s="44"/>
    </row>
    <row r="793" spans="4:12" ht="15.75" customHeight="1" x14ac:dyDescent="0.25">
      <c r="D793" s="9"/>
      <c r="L793" s="44"/>
    </row>
    <row r="794" spans="4:12" ht="15.75" customHeight="1" x14ac:dyDescent="0.25">
      <c r="D794" s="9"/>
      <c r="L794" s="44"/>
    </row>
    <row r="795" spans="4:12" ht="15.75" customHeight="1" x14ac:dyDescent="0.25">
      <c r="D795" s="9"/>
      <c r="L795" s="44"/>
    </row>
    <row r="796" spans="4:12" ht="15.75" customHeight="1" x14ac:dyDescent="0.25">
      <c r="D796" s="9"/>
      <c r="L796" s="44"/>
    </row>
    <row r="797" spans="4:12" ht="15.75" customHeight="1" x14ac:dyDescent="0.25">
      <c r="D797" s="9"/>
      <c r="L797" s="44"/>
    </row>
    <row r="798" spans="4:12" ht="15.75" customHeight="1" x14ac:dyDescent="0.25">
      <c r="D798" s="9"/>
      <c r="L798" s="44"/>
    </row>
    <row r="799" spans="4:12" ht="15.75" customHeight="1" x14ac:dyDescent="0.25">
      <c r="D799" s="9"/>
      <c r="L799" s="44"/>
    </row>
    <row r="800" spans="4:12" ht="15.75" customHeight="1" x14ac:dyDescent="0.25">
      <c r="D800" s="9"/>
      <c r="L800" s="44"/>
    </row>
    <row r="801" spans="4:12" ht="15.75" customHeight="1" x14ac:dyDescent="0.25">
      <c r="D801" s="9"/>
      <c r="L801" s="44"/>
    </row>
    <row r="802" spans="4:12" ht="15.75" customHeight="1" x14ac:dyDescent="0.25">
      <c r="D802" s="9"/>
      <c r="L802" s="44"/>
    </row>
    <row r="803" spans="4:12" ht="15.75" customHeight="1" x14ac:dyDescent="0.25">
      <c r="D803" s="9"/>
      <c r="L803" s="44"/>
    </row>
    <row r="804" spans="4:12" ht="15.75" customHeight="1" x14ac:dyDescent="0.25">
      <c r="D804" s="9"/>
      <c r="L804" s="44"/>
    </row>
    <row r="805" spans="4:12" ht="15.75" customHeight="1" x14ac:dyDescent="0.25">
      <c r="D805" s="9"/>
      <c r="L805" s="44"/>
    </row>
    <row r="806" spans="4:12" ht="15.75" customHeight="1" x14ac:dyDescent="0.25">
      <c r="D806" s="9"/>
      <c r="L806" s="44"/>
    </row>
    <row r="807" spans="4:12" ht="15.75" customHeight="1" x14ac:dyDescent="0.25">
      <c r="D807" s="9"/>
      <c r="L807" s="44"/>
    </row>
    <row r="808" spans="4:12" ht="15.75" customHeight="1" x14ac:dyDescent="0.25">
      <c r="D808" s="9"/>
      <c r="L808" s="44"/>
    </row>
    <row r="809" spans="4:12" ht="15.75" customHeight="1" x14ac:dyDescent="0.25">
      <c r="D809" s="9"/>
      <c r="L809" s="44"/>
    </row>
    <row r="810" spans="4:12" ht="15.75" customHeight="1" x14ac:dyDescent="0.25">
      <c r="D810" s="9"/>
      <c r="L810" s="44"/>
    </row>
    <row r="811" spans="4:12" ht="15.75" customHeight="1" x14ac:dyDescent="0.25">
      <c r="D811" s="9"/>
      <c r="L811" s="44"/>
    </row>
    <row r="812" spans="4:12" ht="15.75" customHeight="1" x14ac:dyDescent="0.25">
      <c r="D812" s="9"/>
      <c r="L812" s="44"/>
    </row>
    <row r="813" spans="4:12" ht="15.75" customHeight="1" x14ac:dyDescent="0.25">
      <c r="D813" s="9"/>
      <c r="L813" s="44"/>
    </row>
    <row r="814" spans="4:12" ht="15.75" customHeight="1" x14ac:dyDescent="0.25">
      <c r="D814" s="9"/>
      <c r="L814" s="44"/>
    </row>
    <row r="815" spans="4:12" ht="15.75" customHeight="1" x14ac:dyDescent="0.25">
      <c r="D815" s="9"/>
      <c r="L815" s="44"/>
    </row>
    <row r="816" spans="4:12" ht="15.75" customHeight="1" x14ac:dyDescent="0.25">
      <c r="D816" s="9"/>
      <c r="L816" s="44"/>
    </row>
    <row r="817" spans="4:12" ht="15.75" customHeight="1" x14ac:dyDescent="0.25">
      <c r="D817" s="9"/>
      <c r="L817" s="44"/>
    </row>
    <row r="818" spans="4:12" ht="15.75" customHeight="1" x14ac:dyDescent="0.25">
      <c r="D818" s="9"/>
      <c r="L818" s="44"/>
    </row>
    <row r="819" spans="4:12" ht="15.75" customHeight="1" x14ac:dyDescent="0.25">
      <c r="D819" s="9"/>
      <c r="L819" s="44"/>
    </row>
    <row r="820" spans="4:12" ht="15.75" customHeight="1" x14ac:dyDescent="0.25">
      <c r="D820" s="9"/>
      <c r="L820" s="44"/>
    </row>
    <row r="821" spans="4:12" ht="15.75" customHeight="1" x14ac:dyDescent="0.25">
      <c r="D821" s="9"/>
      <c r="L821" s="44"/>
    </row>
    <row r="822" spans="4:12" ht="15.75" customHeight="1" x14ac:dyDescent="0.25">
      <c r="D822" s="9"/>
      <c r="L822" s="44"/>
    </row>
    <row r="823" spans="4:12" ht="15.75" customHeight="1" x14ac:dyDescent="0.25">
      <c r="D823" s="9"/>
      <c r="L823" s="44"/>
    </row>
    <row r="824" spans="4:12" ht="15.75" customHeight="1" x14ac:dyDescent="0.25">
      <c r="D824" s="9"/>
      <c r="L824" s="44"/>
    </row>
    <row r="825" spans="4:12" ht="15.75" customHeight="1" x14ac:dyDescent="0.25">
      <c r="D825" s="9"/>
      <c r="L825" s="44"/>
    </row>
    <row r="826" spans="4:12" ht="15.75" customHeight="1" x14ac:dyDescent="0.25">
      <c r="D826" s="9"/>
      <c r="L826" s="44"/>
    </row>
    <row r="827" spans="4:12" ht="15.75" customHeight="1" x14ac:dyDescent="0.25">
      <c r="D827" s="9"/>
      <c r="L827" s="44"/>
    </row>
    <row r="828" spans="4:12" ht="15.75" customHeight="1" x14ac:dyDescent="0.25">
      <c r="D828" s="9"/>
      <c r="L828" s="44"/>
    </row>
    <row r="829" spans="4:12" ht="15.75" customHeight="1" x14ac:dyDescent="0.25">
      <c r="D829" s="9"/>
      <c r="L829" s="44"/>
    </row>
    <row r="830" spans="4:12" ht="15.75" customHeight="1" x14ac:dyDescent="0.25">
      <c r="D830" s="9"/>
      <c r="L830" s="44"/>
    </row>
    <row r="831" spans="4:12" ht="15.75" customHeight="1" x14ac:dyDescent="0.25">
      <c r="D831" s="9"/>
      <c r="L831" s="44"/>
    </row>
    <row r="832" spans="4:12" ht="15.75" customHeight="1" x14ac:dyDescent="0.25">
      <c r="D832" s="9"/>
      <c r="L832" s="44"/>
    </row>
    <row r="833" spans="4:12" ht="15.75" customHeight="1" x14ac:dyDescent="0.25">
      <c r="D833" s="9"/>
      <c r="L833" s="44"/>
    </row>
    <row r="834" spans="4:12" ht="15.75" customHeight="1" x14ac:dyDescent="0.25">
      <c r="D834" s="9"/>
      <c r="L834" s="44"/>
    </row>
    <row r="835" spans="4:12" ht="15.75" customHeight="1" x14ac:dyDescent="0.25">
      <c r="D835" s="9"/>
      <c r="L835" s="44"/>
    </row>
    <row r="836" spans="4:12" ht="15.75" customHeight="1" x14ac:dyDescent="0.25">
      <c r="D836" s="9"/>
      <c r="L836" s="44"/>
    </row>
    <row r="837" spans="4:12" ht="15.75" customHeight="1" x14ac:dyDescent="0.25">
      <c r="D837" s="9"/>
      <c r="L837" s="44"/>
    </row>
    <row r="838" spans="4:12" ht="15.75" customHeight="1" x14ac:dyDescent="0.25">
      <c r="D838" s="9"/>
      <c r="L838" s="44"/>
    </row>
    <row r="839" spans="4:12" ht="15.75" customHeight="1" x14ac:dyDescent="0.25">
      <c r="D839" s="9"/>
      <c r="L839" s="44"/>
    </row>
    <row r="840" spans="4:12" ht="15.75" customHeight="1" x14ac:dyDescent="0.25">
      <c r="D840" s="9"/>
      <c r="L840" s="44"/>
    </row>
    <row r="841" spans="4:12" ht="15.75" customHeight="1" x14ac:dyDescent="0.25">
      <c r="D841" s="9"/>
      <c r="L841" s="44"/>
    </row>
    <row r="842" spans="4:12" ht="15.75" customHeight="1" x14ac:dyDescent="0.25">
      <c r="D842" s="9"/>
      <c r="L842" s="44"/>
    </row>
    <row r="843" spans="4:12" ht="15.75" customHeight="1" x14ac:dyDescent="0.25">
      <c r="D843" s="9"/>
      <c r="L843" s="44"/>
    </row>
    <row r="844" spans="4:12" ht="15.75" customHeight="1" x14ac:dyDescent="0.25">
      <c r="D844" s="9"/>
      <c r="L844" s="44"/>
    </row>
    <row r="845" spans="4:12" ht="15.75" customHeight="1" x14ac:dyDescent="0.25">
      <c r="D845" s="9"/>
      <c r="L845" s="44"/>
    </row>
    <row r="846" spans="4:12" ht="15.75" customHeight="1" x14ac:dyDescent="0.25">
      <c r="D846" s="9"/>
      <c r="L846" s="44"/>
    </row>
    <row r="847" spans="4:12" ht="15.75" customHeight="1" x14ac:dyDescent="0.25">
      <c r="D847" s="9"/>
      <c r="L847" s="44"/>
    </row>
    <row r="848" spans="4:12" ht="15.75" customHeight="1" x14ac:dyDescent="0.25">
      <c r="D848" s="9"/>
      <c r="L848" s="44"/>
    </row>
    <row r="849" spans="4:12" ht="15.75" customHeight="1" x14ac:dyDescent="0.25">
      <c r="D849" s="9"/>
      <c r="L849" s="44"/>
    </row>
    <row r="850" spans="4:12" ht="15.75" customHeight="1" x14ac:dyDescent="0.25">
      <c r="D850" s="9"/>
      <c r="L850" s="44"/>
    </row>
    <row r="851" spans="4:12" ht="15.75" customHeight="1" x14ac:dyDescent="0.25">
      <c r="D851" s="9"/>
      <c r="L851" s="44"/>
    </row>
    <row r="852" spans="4:12" ht="15.75" customHeight="1" x14ac:dyDescent="0.25">
      <c r="D852" s="9"/>
      <c r="L852" s="44"/>
    </row>
    <row r="853" spans="4:12" ht="15.75" customHeight="1" x14ac:dyDescent="0.25">
      <c r="D853" s="9"/>
      <c r="L853" s="44"/>
    </row>
    <row r="854" spans="4:12" ht="15.75" customHeight="1" x14ac:dyDescent="0.25">
      <c r="D854" s="9"/>
      <c r="L854" s="44"/>
    </row>
    <row r="855" spans="4:12" ht="15.75" customHeight="1" x14ac:dyDescent="0.25">
      <c r="D855" s="9"/>
      <c r="L855" s="44"/>
    </row>
    <row r="856" spans="4:12" ht="15.75" customHeight="1" x14ac:dyDescent="0.25">
      <c r="D856" s="9"/>
      <c r="L856" s="44"/>
    </row>
    <row r="857" spans="4:12" ht="15.75" customHeight="1" x14ac:dyDescent="0.25">
      <c r="D857" s="9"/>
      <c r="L857" s="44"/>
    </row>
    <row r="858" spans="4:12" ht="15.75" customHeight="1" x14ac:dyDescent="0.25">
      <c r="D858" s="9"/>
      <c r="L858" s="44"/>
    </row>
    <row r="859" spans="4:12" ht="15.75" customHeight="1" x14ac:dyDescent="0.25">
      <c r="D859" s="9"/>
      <c r="L859" s="44"/>
    </row>
    <row r="860" spans="4:12" ht="15.75" customHeight="1" x14ac:dyDescent="0.25">
      <c r="D860" s="9"/>
      <c r="L860" s="44"/>
    </row>
    <row r="861" spans="4:12" ht="15.75" customHeight="1" x14ac:dyDescent="0.25">
      <c r="D861" s="9"/>
      <c r="L861" s="44"/>
    </row>
    <row r="862" spans="4:12" ht="15.75" customHeight="1" x14ac:dyDescent="0.25">
      <c r="D862" s="9"/>
      <c r="L862" s="44"/>
    </row>
    <row r="863" spans="4:12" ht="15.75" customHeight="1" x14ac:dyDescent="0.25">
      <c r="D863" s="9"/>
      <c r="L863" s="44"/>
    </row>
    <row r="864" spans="4:12" ht="15.75" customHeight="1" x14ac:dyDescent="0.25">
      <c r="D864" s="9"/>
      <c r="L864" s="44"/>
    </row>
    <row r="865" spans="4:12" ht="15.75" customHeight="1" x14ac:dyDescent="0.25">
      <c r="D865" s="9"/>
      <c r="L865" s="44"/>
    </row>
    <row r="866" spans="4:12" ht="15.75" customHeight="1" x14ac:dyDescent="0.25">
      <c r="D866" s="9"/>
      <c r="L866" s="44"/>
    </row>
    <row r="867" spans="4:12" ht="15.75" customHeight="1" x14ac:dyDescent="0.25">
      <c r="D867" s="9"/>
      <c r="L867" s="44"/>
    </row>
    <row r="868" spans="4:12" ht="15.75" customHeight="1" x14ac:dyDescent="0.25">
      <c r="D868" s="9"/>
      <c r="L868" s="44"/>
    </row>
    <row r="869" spans="4:12" ht="15.75" customHeight="1" x14ac:dyDescent="0.25">
      <c r="D869" s="9"/>
      <c r="L869" s="44"/>
    </row>
    <row r="870" spans="4:12" ht="15.75" customHeight="1" x14ac:dyDescent="0.25">
      <c r="D870" s="9"/>
      <c r="L870" s="44"/>
    </row>
    <row r="871" spans="4:12" ht="15.75" customHeight="1" x14ac:dyDescent="0.25">
      <c r="D871" s="9"/>
      <c r="L871" s="44"/>
    </row>
    <row r="872" spans="4:12" ht="15.75" customHeight="1" x14ac:dyDescent="0.25">
      <c r="D872" s="9"/>
      <c r="L872" s="44"/>
    </row>
    <row r="873" spans="4:12" ht="15.75" customHeight="1" x14ac:dyDescent="0.25">
      <c r="D873" s="9"/>
      <c r="L873" s="44"/>
    </row>
    <row r="874" spans="4:12" ht="15.75" customHeight="1" x14ac:dyDescent="0.25">
      <c r="D874" s="9"/>
      <c r="L874" s="44"/>
    </row>
    <row r="875" spans="4:12" ht="15.75" customHeight="1" x14ac:dyDescent="0.25">
      <c r="D875" s="9"/>
      <c r="L875" s="44"/>
    </row>
    <row r="876" spans="4:12" ht="15.75" customHeight="1" x14ac:dyDescent="0.25">
      <c r="D876" s="9"/>
      <c r="L876" s="44"/>
    </row>
    <row r="877" spans="4:12" ht="15.75" customHeight="1" x14ac:dyDescent="0.25">
      <c r="D877" s="9"/>
      <c r="L877" s="44"/>
    </row>
    <row r="878" spans="4:12" ht="15.75" customHeight="1" x14ac:dyDescent="0.25">
      <c r="D878" s="9"/>
      <c r="L878" s="44"/>
    </row>
    <row r="879" spans="4:12" ht="15.75" customHeight="1" x14ac:dyDescent="0.25">
      <c r="D879" s="9"/>
      <c r="L879" s="44"/>
    </row>
    <row r="880" spans="4:12" ht="15.75" customHeight="1" x14ac:dyDescent="0.25">
      <c r="D880" s="9"/>
      <c r="L880" s="44"/>
    </row>
    <row r="881" spans="4:12" ht="15.75" customHeight="1" x14ac:dyDescent="0.25">
      <c r="D881" s="9"/>
      <c r="L881" s="44"/>
    </row>
    <row r="882" spans="4:12" ht="15.75" customHeight="1" x14ac:dyDescent="0.25">
      <c r="D882" s="9"/>
      <c r="L882" s="44"/>
    </row>
    <row r="883" spans="4:12" ht="15.75" customHeight="1" x14ac:dyDescent="0.25">
      <c r="D883" s="9"/>
      <c r="L883" s="44"/>
    </row>
    <row r="884" spans="4:12" ht="15.75" customHeight="1" x14ac:dyDescent="0.25">
      <c r="D884" s="9"/>
      <c r="L884" s="44"/>
    </row>
    <row r="885" spans="4:12" ht="15.75" customHeight="1" x14ac:dyDescent="0.25">
      <c r="D885" s="9"/>
      <c r="L885" s="44"/>
    </row>
    <row r="886" spans="4:12" ht="15.75" customHeight="1" x14ac:dyDescent="0.25">
      <c r="D886" s="9"/>
      <c r="L886" s="44"/>
    </row>
    <row r="887" spans="4:12" ht="15.75" customHeight="1" x14ac:dyDescent="0.25">
      <c r="D887" s="9"/>
      <c r="L887" s="44"/>
    </row>
    <row r="888" spans="4:12" ht="15.75" customHeight="1" x14ac:dyDescent="0.25">
      <c r="D888" s="9"/>
      <c r="L888" s="44"/>
    </row>
    <row r="889" spans="4:12" ht="15.75" customHeight="1" x14ac:dyDescent="0.25">
      <c r="D889" s="9"/>
      <c r="L889" s="44"/>
    </row>
    <row r="890" spans="4:12" ht="15.75" customHeight="1" x14ac:dyDescent="0.25">
      <c r="D890" s="9"/>
      <c r="L890" s="44"/>
    </row>
    <row r="891" spans="4:12" ht="15.75" customHeight="1" x14ac:dyDescent="0.25">
      <c r="D891" s="9"/>
      <c r="L891" s="44"/>
    </row>
    <row r="892" spans="4:12" ht="15.75" customHeight="1" x14ac:dyDescent="0.25">
      <c r="D892" s="9"/>
      <c r="L892" s="44"/>
    </row>
    <row r="893" spans="4:12" ht="15.75" customHeight="1" x14ac:dyDescent="0.25">
      <c r="D893" s="9"/>
      <c r="L893" s="44"/>
    </row>
    <row r="894" spans="4:12" ht="15.75" customHeight="1" x14ac:dyDescent="0.25">
      <c r="D894" s="9"/>
      <c r="L894" s="44"/>
    </row>
    <row r="895" spans="4:12" ht="15.75" customHeight="1" x14ac:dyDescent="0.25">
      <c r="D895" s="9"/>
      <c r="L895" s="44"/>
    </row>
    <row r="896" spans="4:12" ht="15.75" customHeight="1" x14ac:dyDescent="0.25">
      <c r="D896" s="9"/>
      <c r="L896" s="44"/>
    </row>
    <row r="897" spans="4:12" ht="15.75" customHeight="1" x14ac:dyDescent="0.25">
      <c r="D897" s="9"/>
      <c r="L897" s="44"/>
    </row>
    <row r="898" spans="4:12" ht="15.75" customHeight="1" x14ac:dyDescent="0.25">
      <c r="D898" s="9"/>
      <c r="L898" s="44"/>
    </row>
    <row r="899" spans="4:12" ht="15.75" customHeight="1" x14ac:dyDescent="0.25">
      <c r="D899" s="9"/>
      <c r="L899" s="44"/>
    </row>
    <row r="900" spans="4:12" ht="15.75" customHeight="1" x14ac:dyDescent="0.25">
      <c r="D900" s="9"/>
      <c r="L900" s="44"/>
    </row>
    <row r="901" spans="4:12" ht="15.75" customHeight="1" x14ac:dyDescent="0.25">
      <c r="D901" s="9"/>
      <c r="L901" s="44"/>
    </row>
    <row r="902" spans="4:12" ht="15.75" customHeight="1" x14ac:dyDescent="0.25">
      <c r="D902" s="9"/>
      <c r="L902" s="44"/>
    </row>
    <row r="903" spans="4:12" ht="15.75" customHeight="1" x14ac:dyDescent="0.25">
      <c r="D903" s="9"/>
      <c r="L903" s="44"/>
    </row>
    <row r="904" spans="4:12" ht="15.75" customHeight="1" x14ac:dyDescent="0.25">
      <c r="D904" s="9"/>
      <c r="L904" s="44"/>
    </row>
    <row r="905" spans="4:12" ht="15.75" customHeight="1" x14ac:dyDescent="0.25">
      <c r="D905" s="9"/>
      <c r="L905" s="44"/>
    </row>
    <row r="906" spans="4:12" ht="15.75" customHeight="1" x14ac:dyDescent="0.25">
      <c r="D906" s="9"/>
      <c r="L906" s="44"/>
    </row>
    <row r="907" spans="4:12" ht="15.75" customHeight="1" x14ac:dyDescent="0.25">
      <c r="D907" s="9"/>
      <c r="L907" s="44"/>
    </row>
    <row r="908" spans="4:12" ht="15.75" customHeight="1" x14ac:dyDescent="0.25">
      <c r="D908" s="9"/>
      <c r="L908" s="44"/>
    </row>
    <row r="909" spans="4:12" ht="15.75" customHeight="1" x14ac:dyDescent="0.25">
      <c r="D909" s="9"/>
      <c r="L909" s="44"/>
    </row>
    <row r="910" spans="4:12" ht="15.75" customHeight="1" x14ac:dyDescent="0.25">
      <c r="D910" s="9"/>
      <c r="L910" s="44"/>
    </row>
    <row r="911" spans="4:12" ht="15.75" customHeight="1" x14ac:dyDescent="0.25">
      <c r="D911" s="9"/>
      <c r="L911" s="44"/>
    </row>
    <row r="912" spans="4:12" ht="15.75" customHeight="1" x14ac:dyDescent="0.25">
      <c r="D912" s="9"/>
      <c r="L912" s="44"/>
    </row>
    <row r="913" spans="4:12" ht="15.75" customHeight="1" x14ac:dyDescent="0.25">
      <c r="D913" s="9"/>
      <c r="L913" s="44"/>
    </row>
    <row r="914" spans="4:12" ht="15.75" customHeight="1" x14ac:dyDescent="0.25">
      <c r="D914" s="9"/>
      <c r="L914" s="44"/>
    </row>
    <row r="915" spans="4:12" ht="15.75" customHeight="1" x14ac:dyDescent="0.25">
      <c r="D915" s="9"/>
      <c r="L915" s="44"/>
    </row>
    <row r="916" spans="4:12" ht="15.75" customHeight="1" x14ac:dyDescent="0.25">
      <c r="D916" s="9"/>
      <c r="L916" s="44"/>
    </row>
    <row r="917" spans="4:12" ht="15.75" customHeight="1" x14ac:dyDescent="0.25">
      <c r="D917" s="9"/>
      <c r="L917" s="44"/>
    </row>
    <row r="918" spans="4:12" ht="15.75" customHeight="1" x14ac:dyDescent="0.25">
      <c r="D918" s="9"/>
      <c r="L918" s="44"/>
    </row>
    <row r="919" spans="4:12" ht="15.75" customHeight="1" x14ac:dyDescent="0.25">
      <c r="D919" s="9"/>
      <c r="L919" s="44"/>
    </row>
    <row r="920" spans="4:12" ht="15.75" customHeight="1" x14ac:dyDescent="0.25">
      <c r="D920" s="9"/>
      <c r="L920" s="44"/>
    </row>
    <row r="921" spans="4:12" ht="15.75" customHeight="1" x14ac:dyDescent="0.25">
      <c r="D921" s="9"/>
      <c r="L921" s="44"/>
    </row>
    <row r="922" spans="4:12" ht="15.75" customHeight="1" x14ac:dyDescent="0.25">
      <c r="D922" s="9"/>
      <c r="L922" s="44"/>
    </row>
    <row r="923" spans="4:12" ht="15.75" customHeight="1" x14ac:dyDescent="0.25">
      <c r="D923" s="9"/>
      <c r="L923" s="44"/>
    </row>
    <row r="924" spans="4:12" ht="15.75" customHeight="1" x14ac:dyDescent="0.25">
      <c r="D924" s="9"/>
      <c r="L924" s="44"/>
    </row>
    <row r="925" spans="4:12" ht="15.75" customHeight="1" x14ac:dyDescent="0.25">
      <c r="D925" s="9"/>
      <c r="L925" s="44"/>
    </row>
    <row r="926" spans="4:12" ht="15.75" customHeight="1" x14ac:dyDescent="0.25">
      <c r="D926" s="9"/>
      <c r="L926" s="44"/>
    </row>
    <row r="927" spans="4:12" ht="15.75" customHeight="1" x14ac:dyDescent="0.25">
      <c r="D927" s="9"/>
      <c r="L927" s="44"/>
    </row>
    <row r="928" spans="4:12" ht="15.75" customHeight="1" x14ac:dyDescent="0.25">
      <c r="D928" s="9"/>
      <c r="L928" s="44"/>
    </row>
    <row r="929" spans="4:12" ht="15.75" customHeight="1" x14ac:dyDescent="0.25">
      <c r="D929" s="9"/>
      <c r="L929" s="44"/>
    </row>
    <row r="930" spans="4:12" ht="15.75" customHeight="1" x14ac:dyDescent="0.25">
      <c r="D930" s="9"/>
      <c r="L930" s="44"/>
    </row>
    <row r="931" spans="4:12" ht="15.75" customHeight="1" x14ac:dyDescent="0.25">
      <c r="D931" s="9"/>
      <c r="L931" s="44"/>
    </row>
    <row r="932" spans="4:12" ht="15.75" customHeight="1" x14ac:dyDescent="0.25">
      <c r="D932" s="9"/>
      <c r="L932" s="44"/>
    </row>
    <row r="933" spans="4:12" ht="15.75" customHeight="1" x14ac:dyDescent="0.25">
      <c r="D933" s="9"/>
      <c r="L933" s="44"/>
    </row>
    <row r="934" spans="4:12" ht="15.75" customHeight="1" x14ac:dyDescent="0.25">
      <c r="D934" s="9"/>
      <c r="L934" s="44"/>
    </row>
    <row r="935" spans="4:12" ht="15.75" customHeight="1" x14ac:dyDescent="0.25">
      <c r="D935" s="9"/>
      <c r="L935" s="44"/>
    </row>
    <row r="936" spans="4:12" ht="15.75" customHeight="1" x14ac:dyDescent="0.25">
      <c r="D936" s="9"/>
      <c r="L936" s="44"/>
    </row>
    <row r="937" spans="4:12" ht="15.75" customHeight="1" x14ac:dyDescent="0.25">
      <c r="D937" s="9"/>
      <c r="L937" s="44"/>
    </row>
    <row r="938" spans="4:12" ht="15.75" customHeight="1" x14ac:dyDescent="0.25">
      <c r="D938" s="9"/>
      <c r="L938" s="44"/>
    </row>
    <row r="939" spans="4:12" ht="15.75" customHeight="1" x14ac:dyDescent="0.25">
      <c r="D939" s="9"/>
      <c r="L939" s="44"/>
    </row>
    <row r="940" spans="4:12" ht="15.75" customHeight="1" x14ac:dyDescent="0.25">
      <c r="D940" s="9"/>
      <c r="L940" s="44"/>
    </row>
    <row r="941" spans="4:12" ht="15.75" customHeight="1" x14ac:dyDescent="0.25">
      <c r="D941" s="9"/>
      <c r="L941" s="44"/>
    </row>
    <row r="942" spans="4:12" ht="15.75" customHeight="1" x14ac:dyDescent="0.25">
      <c r="D942" s="9"/>
      <c r="L942" s="44"/>
    </row>
    <row r="943" spans="4:12" ht="15.75" customHeight="1" x14ac:dyDescent="0.25">
      <c r="D943" s="9"/>
      <c r="L943" s="44"/>
    </row>
    <row r="944" spans="4:12" ht="15.75" customHeight="1" x14ac:dyDescent="0.25">
      <c r="D944" s="9"/>
      <c r="L944" s="44"/>
    </row>
    <row r="945" spans="4:12" ht="15.75" customHeight="1" x14ac:dyDescent="0.25">
      <c r="D945" s="9"/>
      <c r="L945" s="44"/>
    </row>
    <row r="946" spans="4:12" ht="15.75" customHeight="1" x14ac:dyDescent="0.25">
      <c r="D946" s="9"/>
      <c r="L946" s="44"/>
    </row>
    <row r="947" spans="4:12" ht="15.75" customHeight="1" x14ac:dyDescent="0.25">
      <c r="D947" s="9"/>
      <c r="L947" s="44"/>
    </row>
    <row r="948" spans="4:12" ht="15.75" customHeight="1" x14ac:dyDescent="0.25">
      <c r="D948" s="9"/>
      <c r="L948" s="44"/>
    </row>
    <row r="949" spans="4:12" ht="15.75" customHeight="1" x14ac:dyDescent="0.25">
      <c r="D949" s="9"/>
      <c r="L949" s="44"/>
    </row>
    <row r="950" spans="4:12" ht="15.75" customHeight="1" x14ac:dyDescent="0.25">
      <c r="D950" s="9"/>
      <c r="L950" s="44"/>
    </row>
    <row r="951" spans="4:12" ht="15.75" customHeight="1" x14ac:dyDescent="0.25">
      <c r="D951" s="9"/>
      <c r="L951" s="44"/>
    </row>
    <row r="952" spans="4:12" ht="15.75" customHeight="1" x14ac:dyDescent="0.25">
      <c r="D952" s="9"/>
      <c r="L952" s="44"/>
    </row>
    <row r="953" spans="4:12" ht="15.75" customHeight="1" x14ac:dyDescent="0.25">
      <c r="D953" s="9"/>
      <c r="L953" s="44"/>
    </row>
    <row r="954" spans="4:12" ht="15.75" customHeight="1" x14ac:dyDescent="0.25">
      <c r="D954" s="9"/>
      <c r="L954" s="44"/>
    </row>
    <row r="955" spans="4:12" ht="15.75" customHeight="1" x14ac:dyDescent="0.25">
      <c r="D955" s="9"/>
      <c r="L955" s="44"/>
    </row>
    <row r="956" spans="4:12" ht="15.75" customHeight="1" x14ac:dyDescent="0.25">
      <c r="D956" s="9"/>
      <c r="L956" s="44"/>
    </row>
    <row r="957" spans="4:12" ht="15.75" customHeight="1" x14ac:dyDescent="0.25">
      <c r="D957" s="9"/>
      <c r="L957" s="44"/>
    </row>
    <row r="958" spans="4:12" ht="15.75" customHeight="1" x14ac:dyDescent="0.25">
      <c r="D958" s="9"/>
      <c r="L958" s="44"/>
    </row>
    <row r="959" spans="4:12" ht="15.75" customHeight="1" x14ac:dyDescent="0.25">
      <c r="D959" s="9"/>
      <c r="L959" s="44"/>
    </row>
    <row r="960" spans="4:12" ht="15.75" customHeight="1" x14ac:dyDescent="0.25">
      <c r="D960" s="9"/>
      <c r="L960" s="44"/>
    </row>
    <row r="961" spans="4:12" ht="15.75" customHeight="1" x14ac:dyDescent="0.25">
      <c r="D961" s="9"/>
      <c r="L961" s="44"/>
    </row>
    <row r="962" spans="4:12" ht="15.75" customHeight="1" x14ac:dyDescent="0.25">
      <c r="D962" s="9"/>
      <c r="L962" s="44"/>
    </row>
    <row r="963" spans="4:12" ht="15.75" customHeight="1" x14ac:dyDescent="0.25">
      <c r="D963" s="9"/>
      <c r="L963" s="44"/>
    </row>
    <row r="964" spans="4:12" ht="15.75" customHeight="1" x14ac:dyDescent="0.25">
      <c r="D964" s="9"/>
      <c r="L964" s="44"/>
    </row>
    <row r="965" spans="4:12" ht="15.75" customHeight="1" x14ac:dyDescent="0.25">
      <c r="D965" s="9"/>
      <c r="L965" s="44"/>
    </row>
    <row r="966" spans="4:12" ht="15.75" customHeight="1" x14ac:dyDescent="0.25">
      <c r="D966" s="9"/>
      <c r="L966" s="44"/>
    </row>
    <row r="967" spans="4:12" ht="15.75" customHeight="1" x14ac:dyDescent="0.25">
      <c r="D967" s="9"/>
      <c r="L967" s="44"/>
    </row>
    <row r="968" spans="4:12" ht="15.75" customHeight="1" x14ac:dyDescent="0.25">
      <c r="D968" s="9"/>
      <c r="L968" s="44"/>
    </row>
    <row r="969" spans="4:12" ht="15.75" customHeight="1" x14ac:dyDescent="0.25">
      <c r="D969" s="9"/>
      <c r="L969" s="44"/>
    </row>
    <row r="970" spans="4:12" ht="15.75" customHeight="1" x14ac:dyDescent="0.25">
      <c r="D970" s="9"/>
      <c r="L970" s="44"/>
    </row>
    <row r="971" spans="4:12" ht="15.75" customHeight="1" x14ac:dyDescent="0.25">
      <c r="D971" s="9"/>
      <c r="L971" s="44"/>
    </row>
    <row r="972" spans="4:12" ht="15.75" customHeight="1" x14ac:dyDescent="0.25">
      <c r="D972" s="9"/>
      <c r="L972" s="44"/>
    </row>
    <row r="973" spans="4:12" ht="15.75" customHeight="1" x14ac:dyDescent="0.25">
      <c r="D973" s="9"/>
      <c r="L973" s="44"/>
    </row>
    <row r="974" spans="4:12" ht="15.75" customHeight="1" x14ac:dyDescent="0.25">
      <c r="D974" s="9"/>
      <c r="L974" s="44"/>
    </row>
    <row r="975" spans="4:12" ht="15.75" customHeight="1" x14ac:dyDescent="0.25">
      <c r="D975" s="9"/>
      <c r="L975" s="44"/>
    </row>
    <row r="976" spans="4:12" ht="15.75" customHeight="1" x14ac:dyDescent="0.25">
      <c r="D976" s="9"/>
      <c r="L976" s="44"/>
    </row>
    <row r="977" spans="4:12" ht="15.75" customHeight="1" x14ac:dyDescent="0.25">
      <c r="D977" s="9"/>
      <c r="L977" s="44"/>
    </row>
    <row r="978" spans="4:12" ht="15.75" customHeight="1" x14ac:dyDescent="0.25">
      <c r="D978" s="9"/>
      <c r="L978" s="44"/>
    </row>
    <row r="979" spans="4:12" ht="15.75" customHeight="1" x14ac:dyDescent="0.25">
      <c r="D979" s="9"/>
      <c r="L979" s="44"/>
    </row>
    <row r="980" spans="4:12" ht="15.75" customHeight="1" x14ac:dyDescent="0.25">
      <c r="D980" s="9"/>
      <c r="L980" s="44"/>
    </row>
    <row r="981" spans="4:12" ht="15.75" customHeight="1" x14ac:dyDescent="0.25">
      <c r="D981" s="9"/>
      <c r="L981" s="44"/>
    </row>
    <row r="982" spans="4:12" ht="15.75" customHeight="1" x14ac:dyDescent="0.25">
      <c r="D982" s="9"/>
      <c r="L982" s="44"/>
    </row>
    <row r="983" spans="4:12" ht="15.75" customHeight="1" x14ac:dyDescent="0.25">
      <c r="D983" s="9"/>
      <c r="L983" s="44"/>
    </row>
    <row r="984" spans="4:12" ht="15.75" customHeight="1" x14ac:dyDescent="0.25">
      <c r="D984" s="9"/>
      <c r="L984" s="44"/>
    </row>
    <row r="985" spans="4:12" ht="15.75" customHeight="1" x14ac:dyDescent="0.25">
      <c r="D985" s="9"/>
      <c r="L985" s="44"/>
    </row>
    <row r="986" spans="4:12" ht="15.75" customHeight="1" x14ac:dyDescent="0.25">
      <c r="D986" s="9"/>
      <c r="L986" s="44"/>
    </row>
    <row r="987" spans="4:12" ht="15.75" customHeight="1" x14ac:dyDescent="0.25">
      <c r="D987" s="9"/>
      <c r="L987" s="44"/>
    </row>
    <row r="988" spans="4:12" ht="15.75" customHeight="1" x14ac:dyDescent="0.25">
      <c r="D988" s="9"/>
      <c r="L988" s="44"/>
    </row>
    <row r="989" spans="4:12" ht="15.75" customHeight="1" x14ac:dyDescent="0.25">
      <c r="D989" s="9"/>
      <c r="L989" s="44"/>
    </row>
    <row r="990" spans="4:12" ht="15.75" customHeight="1" x14ac:dyDescent="0.25">
      <c r="D990" s="9"/>
      <c r="L990" s="44"/>
    </row>
    <row r="991" spans="4:12" ht="15.75" customHeight="1" x14ac:dyDescent="0.25">
      <c r="D991" s="9"/>
      <c r="L991" s="44"/>
    </row>
    <row r="992" spans="4:12" ht="15.75" customHeight="1" x14ac:dyDescent="0.25">
      <c r="D992" s="9"/>
      <c r="L992" s="44"/>
    </row>
    <row r="993" spans="4:12" ht="15.75" customHeight="1" x14ac:dyDescent="0.25">
      <c r="D993" s="9"/>
      <c r="L993" s="44"/>
    </row>
    <row r="994" spans="4:12" ht="15.75" customHeight="1" x14ac:dyDescent="0.25">
      <c r="D994" s="9"/>
      <c r="L994" s="44"/>
    </row>
    <row r="995" spans="4:12" ht="15.75" customHeight="1" x14ac:dyDescent="0.25">
      <c r="D995" s="9"/>
      <c r="L995" s="44"/>
    </row>
    <row r="996" spans="4:12" ht="15.75" customHeight="1" x14ac:dyDescent="0.25">
      <c r="D996" s="9"/>
      <c r="L996" s="44"/>
    </row>
    <row r="997" spans="4:12" ht="15.75" customHeight="1" x14ac:dyDescent="0.25">
      <c r="D997" s="9"/>
      <c r="L997" s="44"/>
    </row>
    <row r="998" spans="4:12" ht="15.75" customHeight="1" x14ac:dyDescent="0.25">
      <c r="D998" s="9"/>
      <c r="L998" s="44"/>
    </row>
  </sheetData>
  <pageMargins left="0.7" right="0.7" top="0.78740157499999996" bottom="0.7874015749999999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14F69-A84F-4393-81A2-3E30FA4EF999}">
  <dimension ref="A1:BF971"/>
  <sheetViews>
    <sheetView workbookViewId="0">
      <selection activeCell="I10" sqref="I10"/>
    </sheetView>
  </sheetViews>
  <sheetFormatPr defaultColWidth="12.625" defaultRowHeight="15" customHeight="1" x14ac:dyDescent="0.2"/>
  <cols>
    <col min="1" max="1" width="9.25" customWidth="1"/>
    <col min="2" max="2" width="16" customWidth="1"/>
    <col min="3" max="3" width="7.625" customWidth="1"/>
    <col min="4" max="9" width="12.375" customWidth="1"/>
    <col min="10" max="10" width="15.625" customWidth="1"/>
    <col min="11" max="12" width="8" customWidth="1"/>
    <col min="13" max="13" width="9.625" customWidth="1"/>
    <col min="14" max="15" width="8" customWidth="1"/>
    <col min="16" max="18" width="7.625" customWidth="1"/>
    <col min="19" max="58" width="2.375" style="215" customWidth="1"/>
  </cols>
  <sheetData>
    <row r="1" spans="1:15" x14ac:dyDescent="0.25">
      <c r="A1" s="8" t="s">
        <v>17</v>
      </c>
      <c r="B1" s="8"/>
      <c r="C1" s="34"/>
      <c r="D1" s="9"/>
      <c r="L1" s="44"/>
    </row>
    <row r="2" spans="1:15" x14ac:dyDescent="0.25">
      <c r="C2" s="34"/>
      <c r="D2" s="45" t="s">
        <v>18</v>
      </c>
      <c r="E2" s="45" t="s">
        <v>6</v>
      </c>
      <c r="F2" s="45" t="s">
        <v>14</v>
      </c>
      <c r="G2" s="45" t="s">
        <v>15</v>
      </c>
      <c r="H2" s="45" t="s">
        <v>16</v>
      </c>
      <c r="I2" s="45" t="s">
        <v>19</v>
      </c>
      <c r="L2" s="44"/>
    </row>
    <row r="3" spans="1:15" x14ac:dyDescent="0.25">
      <c r="A3" s="14">
        <v>1</v>
      </c>
      <c r="B3" s="20" t="s">
        <v>24</v>
      </c>
      <c r="C3" s="34"/>
      <c r="D3" s="46">
        <f>'2.liga'!O22</f>
        <v>11</v>
      </c>
      <c r="E3" s="46">
        <f>T17</f>
        <v>24</v>
      </c>
      <c r="F3" s="46">
        <f>U17</f>
        <v>73</v>
      </c>
      <c r="G3" s="46">
        <f>V17</f>
        <v>44</v>
      </c>
      <c r="H3" s="46">
        <f>F3-G3</f>
        <v>29</v>
      </c>
      <c r="I3" s="34">
        <f>((E3*100000)+(H3*100)+(F3*10))+1</f>
        <v>2403631</v>
      </c>
      <c r="J3" s="20" t="s">
        <v>24</v>
      </c>
      <c r="K3" s="34"/>
      <c r="L3" s="46">
        <f t="shared" ref="L3:O10" si="0">D3</f>
        <v>11</v>
      </c>
      <c r="M3" s="46">
        <f t="shared" si="0"/>
        <v>24</v>
      </c>
      <c r="N3" s="46">
        <f t="shared" si="0"/>
        <v>73</v>
      </c>
      <c r="O3" s="46">
        <f t="shared" si="0"/>
        <v>44</v>
      </c>
    </row>
    <row r="4" spans="1:15" x14ac:dyDescent="0.25">
      <c r="A4" s="14">
        <v>2</v>
      </c>
      <c r="B4" s="20" t="s">
        <v>23</v>
      </c>
      <c r="C4" s="34"/>
      <c r="D4" s="46">
        <f>'2.liga'!T22</f>
        <v>11</v>
      </c>
      <c r="E4" s="15">
        <f>Y17</f>
        <v>18</v>
      </c>
      <c r="F4" s="15">
        <f>Z17</f>
        <v>76</v>
      </c>
      <c r="G4" s="15">
        <f>AA17</f>
        <v>58</v>
      </c>
      <c r="H4" s="46">
        <f t="shared" ref="H4:H10" si="1">F4-G4</f>
        <v>18</v>
      </c>
      <c r="I4" s="34">
        <f>((E4*100000)+(H4*100)+(F4*10))+2</f>
        <v>1802562</v>
      </c>
      <c r="J4" s="20" t="s">
        <v>23</v>
      </c>
      <c r="K4" s="34"/>
      <c r="L4" s="46">
        <f t="shared" si="0"/>
        <v>11</v>
      </c>
      <c r="M4" s="46">
        <f t="shared" si="0"/>
        <v>18</v>
      </c>
      <c r="N4" s="46">
        <f t="shared" si="0"/>
        <v>76</v>
      </c>
      <c r="O4" s="46">
        <f t="shared" si="0"/>
        <v>58</v>
      </c>
    </row>
    <row r="5" spans="1:15" x14ac:dyDescent="0.25">
      <c r="A5" s="14">
        <v>3</v>
      </c>
      <c r="B5" s="14" t="s">
        <v>27</v>
      </c>
      <c r="D5" s="46">
        <f>'2.liga'!Y22</f>
        <v>11</v>
      </c>
      <c r="E5" s="15">
        <f>AD17</f>
        <v>10</v>
      </c>
      <c r="F5" s="15">
        <f>AE17</f>
        <v>48</v>
      </c>
      <c r="G5" s="15">
        <f>AF17</f>
        <v>81</v>
      </c>
      <c r="H5" s="46">
        <f t="shared" si="1"/>
        <v>-33</v>
      </c>
      <c r="I5" s="34">
        <f>((E5*100000)+(H5*100)+(F5*10))+3</f>
        <v>997183</v>
      </c>
      <c r="J5" s="14" t="s">
        <v>27</v>
      </c>
      <c r="L5" s="46">
        <f t="shared" si="0"/>
        <v>11</v>
      </c>
      <c r="M5" s="46">
        <f t="shared" si="0"/>
        <v>10</v>
      </c>
      <c r="N5" s="46">
        <f t="shared" si="0"/>
        <v>48</v>
      </c>
      <c r="O5" s="46">
        <f t="shared" si="0"/>
        <v>81</v>
      </c>
    </row>
    <row r="6" spans="1:15" x14ac:dyDescent="0.25">
      <c r="A6" s="14">
        <v>4</v>
      </c>
      <c r="B6" s="14" t="s">
        <v>26</v>
      </c>
      <c r="D6" s="46">
        <f>'2.liga'!AD22</f>
        <v>11</v>
      </c>
      <c r="E6" s="15">
        <f>AI17</f>
        <v>10</v>
      </c>
      <c r="F6" s="15">
        <f>AJ17</f>
        <v>46</v>
      </c>
      <c r="G6" s="15">
        <f>AK17</f>
        <v>97</v>
      </c>
      <c r="H6" s="46">
        <f t="shared" si="1"/>
        <v>-51</v>
      </c>
      <c r="I6" s="34">
        <f>((E6*100000)+(H6*100)+(F6*10))+4</f>
        <v>995364</v>
      </c>
      <c r="J6" s="14" t="s">
        <v>26</v>
      </c>
      <c r="L6" s="46">
        <f t="shared" si="0"/>
        <v>11</v>
      </c>
      <c r="M6" s="46">
        <f t="shared" si="0"/>
        <v>10</v>
      </c>
      <c r="N6" s="46">
        <f t="shared" si="0"/>
        <v>46</v>
      </c>
      <c r="O6" s="46">
        <f t="shared" si="0"/>
        <v>97</v>
      </c>
    </row>
    <row r="7" spans="1:15" x14ac:dyDescent="0.25">
      <c r="A7" s="14">
        <v>5</v>
      </c>
      <c r="B7" s="20" t="s">
        <v>32</v>
      </c>
      <c r="D7" s="46">
        <f>'2.liga'!AI22</f>
        <v>11</v>
      </c>
      <c r="E7" s="15">
        <f>AN17</f>
        <v>22</v>
      </c>
      <c r="F7" s="15">
        <f>AO17</f>
        <v>50</v>
      </c>
      <c r="G7" s="15">
        <f>AP17</f>
        <v>52</v>
      </c>
      <c r="H7" s="46">
        <f t="shared" si="1"/>
        <v>-2</v>
      </c>
      <c r="I7" s="34">
        <f>((E7*100000)+(H7*100)+(F7*10))+5</f>
        <v>2200305</v>
      </c>
      <c r="J7" s="20" t="s">
        <v>32</v>
      </c>
      <c r="L7" s="46">
        <f t="shared" si="0"/>
        <v>11</v>
      </c>
      <c r="M7" s="46">
        <f t="shared" si="0"/>
        <v>22</v>
      </c>
      <c r="N7" s="46">
        <f t="shared" si="0"/>
        <v>50</v>
      </c>
      <c r="O7" s="46">
        <f t="shared" si="0"/>
        <v>52</v>
      </c>
    </row>
    <row r="8" spans="1:15" x14ac:dyDescent="0.25">
      <c r="A8" s="14">
        <v>6</v>
      </c>
      <c r="B8" s="20" t="s">
        <v>34</v>
      </c>
      <c r="D8" s="46">
        <f>'2.liga'!AN22</f>
        <v>11</v>
      </c>
      <c r="E8" s="15">
        <f>AS17</f>
        <v>10</v>
      </c>
      <c r="F8" s="15">
        <f>AT17</f>
        <v>58</v>
      </c>
      <c r="G8" s="15">
        <f>AU17</f>
        <v>59</v>
      </c>
      <c r="H8" s="46">
        <f t="shared" si="1"/>
        <v>-1</v>
      </c>
      <c r="I8" s="34">
        <f>((E8*100000)+(H8*100)+(F8*10))+6</f>
        <v>1000486</v>
      </c>
      <c r="J8" s="20" t="s">
        <v>34</v>
      </c>
      <c r="L8" s="46">
        <f t="shared" si="0"/>
        <v>11</v>
      </c>
      <c r="M8" s="46">
        <f t="shared" si="0"/>
        <v>10</v>
      </c>
      <c r="N8" s="46">
        <f t="shared" si="0"/>
        <v>58</v>
      </c>
      <c r="O8" s="46">
        <f t="shared" si="0"/>
        <v>59</v>
      </c>
    </row>
    <row r="9" spans="1:15" x14ac:dyDescent="0.25">
      <c r="A9" s="14">
        <v>7</v>
      </c>
      <c r="B9" s="20" t="s">
        <v>35</v>
      </c>
      <c r="D9" s="46">
        <f>'2.liga'!AS22</f>
        <v>11</v>
      </c>
      <c r="E9" s="15">
        <f>AX17</f>
        <v>10</v>
      </c>
      <c r="F9" s="15">
        <f>AY17</f>
        <v>49</v>
      </c>
      <c r="G9" s="15">
        <f>AZ17</f>
        <v>67</v>
      </c>
      <c r="H9" s="46">
        <f t="shared" si="1"/>
        <v>-18</v>
      </c>
      <c r="I9" s="34">
        <f>((E9*100000)+(H9*100)+(F9*10))+7</f>
        <v>998697</v>
      </c>
      <c r="J9" s="20" t="s">
        <v>35</v>
      </c>
      <c r="L9" s="46">
        <f t="shared" si="0"/>
        <v>11</v>
      </c>
      <c r="M9" s="46">
        <f t="shared" si="0"/>
        <v>10</v>
      </c>
      <c r="N9" s="46">
        <f t="shared" si="0"/>
        <v>49</v>
      </c>
      <c r="O9" s="46">
        <f t="shared" si="0"/>
        <v>67</v>
      </c>
    </row>
    <row r="10" spans="1:15" x14ac:dyDescent="0.25">
      <c r="A10" s="14">
        <v>8</v>
      </c>
      <c r="B10" s="20" t="s">
        <v>31</v>
      </c>
      <c r="D10" s="46">
        <f>'2.liga'!AX22</f>
        <v>11</v>
      </c>
      <c r="E10" s="15">
        <f>BC17</f>
        <v>3</v>
      </c>
      <c r="F10" s="15">
        <f>BD17</f>
        <v>34</v>
      </c>
      <c r="G10" s="15">
        <f>BE17</f>
        <v>122</v>
      </c>
      <c r="H10" s="46">
        <f t="shared" si="1"/>
        <v>-88</v>
      </c>
      <c r="I10" s="34">
        <f>((E10*100000)+(H10*100)+(F10*10))+8</f>
        <v>291548</v>
      </c>
      <c r="J10" s="20" t="s">
        <v>31</v>
      </c>
      <c r="L10" s="46">
        <f t="shared" si="0"/>
        <v>11</v>
      </c>
      <c r="M10" s="46">
        <f t="shared" si="0"/>
        <v>3</v>
      </c>
      <c r="N10" s="46">
        <f t="shared" si="0"/>
        <v>34</v>
      </c>
      <c r="O10" s="46">
        <f t="shared" si="0"/>
        <v>122</v>
      </c>
    </row>
    <row r="11" spans="1:15" x14ac:dyDescent="0.25">
      <c r="D11" s="9"/>
      <c r="L11" s="44"/>
    </row>
    <row r="12" spans="1:15" x14ac:dyDescent="0.25">
      <c r="D12" s="9"/>
      <c r="L12" s="44"/>
    </row>
    <row r="13" spans="1:15" x14ac:dyDescent="0.25">
      <c r="D13" s="9"/>
      <c r="L13" s="44"/>
    </row>
    <row r="14" spans="1:15" ht="15.75" customHeight="1" x14ac:dyDescent="0.25">
      <c r="D14" s="9"/>
      <c r="L14" s="44"/>
    </row>
    <row r="15" spans="1:15" ht="15.75" customHeight="1" x14ac:dyDescent="0.25">
      <c r="D15" s="9"/>
      <c r="L15" s="44"/>
    </row>
    <row r="16" spans="1:15" ht="15.75" customHeight="1" thickBot="1" x14ac:dyDescent="0.3">
      <c r="D16" s="9"/>
      <c r="L16" s="44"/>
    </row>
    <row r="17" spans="4:58" ht="15.75" customHeight="1" thickBot="1" x14ac:dyDescent="0.3">
      <c r="D17" s="9"/>
      <c r="L17" s="44"/>
      <c r="S17" s="212">
        <f>'2.liga'!O22</f>
        <v>11</v>
      </c>
      <c r="T17" s="213">
        <f>'2.liga'!P22</f>
        <v>24</v>
      </c>
      <c r="U17" s="213">
        <f>'2.liga'!Q22</f>
        <v>73</v>
      </c>
      <c r="V17" s="213">
        <f>'2.liga'!R22</f>
        <v>44</v>
      </c>
      <c r="W17" s="214">
        <f>'2.liga'!S22</f>
        <v>29</v>
      </c>
      <c r="X17" s="212">
        <f>'2.liga'!T22</f>
        <v>11</v>
      </c>
      <c r="Y17" s="213">
        <f>'2.liga'!U22</f>
        <v>18</v>
      </c>
      <c r="Z17" s="213">
        <f>'2.liga'!V22</f>
        <v>76</v>
      </c>
      <c r="AA17" s="213">
        <f>'2.liga'!W22</f>
        <v>58</v>
      </c>
      <c r="AB17" s="214">
        <f>'2.liga'!X22</f>
        <v>18</v>
      </c>
      <c r="AC17" s="212">
        <f>'2.liga'!Y22</f>
        <v>11</v>
      </c>
      <c r="AD17" s="213">
        <f>'2.liga'!Z22</f>
        <v>10</v>
      </c>
      <c r="AE17" s="213">
        <f>'2.liga'!AA22</f>
        <v>48</v>
      </c>
      <c r="AF17" s="213">
        <f>'2.liga'!AB22</f>
        <v>81</v>
      </c>
      <c r="AG17" s="214">
        <f>'2.liga'!AC22</f>
        <v>-33</v>
      </c>
      <c r="AH17" s="212">
        <f>'2.liga'!AD22</f>
        <v>11</v>
      </c>
      <c r="AI17" s="213">
        <f>'2.liga'!AE22</f>
        <v>10</v>
      </c>
      <c r="AJ17" s="213">
        <f>'2.liga'!AF22</f>
        <v>46</v>
      </c>
      <c r="AK17" s="213">
        <f>'2.liga'!AG22</f>
        <v>97</v>
      </c>
      <c r="AL17" s="214">
        <f>'2.liga'!AH22</f>
        <v>-51</v>
      </c>
      <c r="AM17" s="212">
        <f>'2.liga'!AI22</f>
        <v>11</v>
      </c>
      <c r="AN17" s="213">
        <f>'2.liga'!AJ22</f>
        <v>22</v>
      </c>
      <c r="AO17" s="213">
        <f>'2.liga'!AK22</f>
        <v>50</v>
      </c>
      <c r="AP17" s="213">
        <f>'2.liga'!AL22</f>
        <v>52</v>
      </c>
      <c r="AQ17" s="214">
        <f>'2.liga'!AM22</f>
        <v>-2</v>
      </c>
      <c r="AR17" s="212">
        <f>'2.liga'!AN22</f>
        <v>11</v>
      </c>
      <c r="AS17" s="213">
        <f>'2.liga'!AO22</f>
        <v>10</v>
      </c>
      <c r="AT17" s="213">
        <f>'2.liga'!AP22</f>
        <v>58</v>
      </c>
      <c r="AU17" s="213">
        <f>'2.liga'!AQ22</f>
        <v>59</v>
      </c>
      <c r="AV17" s="214">
        <f>'2.liga'!AR22</f>
        <v>-1</v>
      </c>
      <c r="AW17" s="212">
        <f>'2.liga'!AS22</f>
        <v>11</v>
      </c>
      <c r="AX17" s="213">
        <f>'2.liga'!AT22</f>
        <v>10</v>
      </c>
      <c r="AY17" s="213">
        <f>'2.liga'!AU22</f>
        <v>49</v>
      </c>
      <c r="AZ17" s="213">
        <f>'2.liga'!AV22</f>
        <v>67</v>
      </c>
      <c r="BA17" s="214">
        <f>'2.liga'!AW22</f>
        <v>-18</v>
      </c>
      <c r="BB17" s="212">
        <f>'2.liga'!AX22</f>
        <v>11</v>
      </c>
      <c r="BC17" s="213">
        <f>'2.liga'!AY22</f>
        <v>3</v>
      </c>
      <c r="BD17" s="213">
        <f>'2.liga'!AZ22</f>
        <v>34</v>
      </c>
      <c r="BE17" s="213">
        <f>'2.liga'!BA22</f>
        <v>122</v>
      </c>
      <c r="BF17" s="214">
        <f>'2.liga'!BB22</f>
        <v>-88</v>
      </c>
    </row>
    <row r="18" spans="4:58" ht="15.75" customHeight="1" x14ac:dyDescent="0.25">
      <c r="D18" s="9"/>
      <c r="L18" s="44"/>
    </row>
    <row r="19" spans="4:58" ht="15.75" customHeight="1" x14ac:dyDescent="0.25">
      <c r="D19" s="9"/>
      <c r="L19" s="44"/>
    </row>
    <row r="20" spans="4:58" ht="15.75" customHeight="1" x14ac:dyDescent="0.25">
      <c r="D20" s="9"/>
      <c r="L20" s="44"/>
    </row>
    <row r="21" spans="4:58" ht="15.75" customHeight="1" x14ac:dyDescent="0.25">
      <c r="D21" s="9"/>
      <c r="L21" s="44"/>
    </row>
    <row r="22" spans="4:58" ht="15.75" customHeight="1" x14ac:dyDescent="0.25">
      <c r="D22" s="9"/>
      <c r="L22" s="44"/>
    </row>
    <row r="23" spans="4:58" ht="15.75" customHeight="1" x14ac:dyDescent="0.25">
      <c r="D23" s="9"/>
      <c r="L23" s="44"/>
    </row>
    <row r="24" spans="4:58" ht="15.75" customHeight="1" x14ac:dyDescent="0.25">
      <c r="D24" s="9"/>
      <c r="L24" s="44"/>
    </row>
    <row r="25" spans="4:58" ht="15.75" customHeight="1" x14ac:dyDescent="0.25">
      <c r="D25" s="9"/>
      <c r="L25" s="44"/>
    </row>
    <row r="26" spans="4:58" ht="15.75" customHeight="1" x14ac:dyDescent="0.25">
      <c r="D26" s="9"/>
      <c r="L26" s="44"/>
    </row>
    <row r="27" spans="4:58" ht="15.75" customHeight="1" x14ac:dyDescent="0.25">
      <c r="D27" s="9"/>
      <c r="L27" s="44"/>
    </row>
    <row r="28" spans="4:58" ht="15.75" customHeight="1" x14ac:dyDescent="0.25">
      <c r="D28" s="9"/>
      <c r="L28" s="44"/>
    </row>
    <row r="29" spans="4:58" ht="15.75" customHeight="1" x14ac:dyDescent="0.25">
      <c r="D29" s="9"/>
      <c r="L29" s="44"/>
    </row>
    <row r="30" spans="4:58" ht="15.75" customHeight="1" x14ac:dyDescent="0.25">
      <c r="D30" s="9"/>
      <c r="L30" s="44"/>
    </row>
    <row r="31" spans="4:58" ht="15.75" customHeight="1" x14ac:dyDescent="0.25">
      <c r="D31" s="9"/>
      <c r="L31" s="44"/>
    </row>
    <row r="32" spans="4:58" ht="15.75" customHeight="1" x14ac:dyDescent="0.25">
      <c r="D32" s="9"/>
      <c r="L32" s="44"/>
    </row>
    <row r="33" spans="4:12" ht="15.75" customHeight="1" x14ac:dyDescent="0.25">
      <c r="D33" s="9"/>
      <c r="L33" s="44"/>
    </row>
    <row r="34" spans="4:12" ht="15.75" customHeight="1" x14ac:dyDescent="0.25">
      <c r="D34" s="9"/>
      <c r="L34" s="44"/>
    </row>
    <row r="35" spans="4:12" ht="15.75" customHeight="1" x14ac:dyDescent="0.25">
      <c r="D35" s="9"/>
      <c r="L35" s="44"/>
    </row>
    <row r="36" spans="4:12" ht="15.75" customHeight="1" x14ac:dyDescent="0.25">
      <c r="D36" s="9"/>
      <c r="L36" s="44"/>
    </row>
    <row r="37" spans="4:12" ht="15.75" customHeight="1" x14ac:dyDescent="0.25">
      <c r="D37" s="9"/>
      <c r="L37" s="44"/>
    </row>
    <row r="38" spans="4:12" ht="15.75" customHeight="1" x14ac:dyDescent="0.25">
      <c r="D38" s="9"/>
      <c r="L38" s="44"/>
    </row>
    <row r="39" spans="4:12" ht="15.75" customHeight="1" x14ac:dyDescent="0.25">
      <c r="D39" s="9"/>
      <c r="L39" s="44"/>
    </row>
    <row r="40" spans="4:12" ht="15.75" customHeight="1" x14ac:dyDescent="0.25">
      <c r="D40" s="9"/>
      <c r="L40" s="44"/>
    </row>
    <row r="41" spans="4:12" ht="15.75" customHeight="1" x14ac:dyDescent="0.25">
      <c r="D41" s="9"/>
      <c r="L41" s="44"/>
    </row>
    <row r="42" spans="4:12" ht="15.75" customHeight="1" x14ac:dyDescent="0.25">
      <c r="D42" s="9"/>
      <c r="L42" s="44"/>
    </row>
    <row r="43" spans="4:12" ht="15.75" customHeight="1" x14ac:dyDescent="0.25">
      <c r="D43" s="9"/>
      <c r="L43" s="44"/>
    </row>
    <row r="44" spans="4:12" ht="15.75" customHeight="1" x14ac:dyDescent="0.25">
      <c r="D44" s="9"/>
      <c r="L44" s="44"/>
    </row>
    <row r="45" spans="4:12" ht="15.75" customHeight="1" x14ac:dyDescent="0.25">
      <c r="D45" s="9"/>
      <c r="L45" s="44"/>
    </row>
    <row r="46" spans="4:12" ht="15.75" customHeight="1" x14ac:dyDescent="0.25">
      <c r="D46" s="9"/>
      <c r="L46" s="44"/>
    </row>
    <row r="47" spans="4:12" ht="15.75" customHeight="1" x14ac:dyDescent="0.25">
      <c r="D47" s="9"/>
      <c r="L47" s="44"/>
    </row>
    <row r="48" spans="4:12" ht="15.75" customHeight="1" x14ac:dyDescent="0.25">
      <c r="D48" s="9"/>
      <c r="L48" s="44"/>
    </row>
    <row r="49" spans="4:12" ht="15.75" customHeight="1" x14ac:dyDescent="0.25">
      <c r="D49" s="9"/>
      <c r="L49" s="44"/>
    </row>
    <row r="50" spans="4:12" ht="15.75" customHeight="1" x14ac:dyDescent="0.25">
      <c r="D50" s="9"/>
      <c r="L50" s="44"/>
    </row>
    <row r="51" spans="4:12" ht="15.75" customHeight="1" x14ac:dyDescent="0.25">
      <c r="D51" s="9"/>
      <c r="L51" s="44"/>
    </row>
    <row r="52" spans="4:12" ht="15.75" customHeight="1" x14ac:dyDescent="0.25">
      <c r="D52" s="9"/>
      <c r="L52" s="44"/>
    </row>
    <row r="53" spans="4:12" ht="15.75" customHeight="1" x14ac:dyDescent="0.25">
      <c r="D53" s="9"/>
      <c r="L53" s="44"/>
    </row>
    <row r="54" spans="4:12" ht="15.75" customHeight="1" x14ac:dyDescent="0.25">
      <c r="D54" s="9"/>
      <c r="L54" s="44"/>
    </row>
    <row r="55" spans="4:12" ht="15.75" customHeight="1" x14ac:dyDescent="0.25">
      <c r="D55" s="9"/>
      <c r="L55" s="44"/>
    </row>
    <row r="56" spans="4:12" ht="15.75" customHeight="1" x14ac:dyDescent="0.25">
      <c r="D56" s="9"/>
      <c r="L56" s="44"/>
    </row>
    <row r="57" spans="4:12" ht="15.75" customHeight="1" x14ac:dyDescent="0.25">
      <c r="D57" s="9"/>
      <c r="L57" s="44"/>
    </row>
    <row r="58" spans="4:12" ht="15.75" customHeight="1" x14ac:dyDescent="0.25">
      <c r="D58" s="9"/>
      <c r="L58" s="44"/>
    </row>
    <row r="59" spans="4:12" ht="15.75" customHeight="1" x14ac:dyDescent="0.25">
      <c r="D59" s="9"/>
      <c r="L59" s="44"/>
    </row>
    <row r="60" spans="4:12" ht="15.75" customHeight="1" x14ac:dyDescent="0.25">
      <c r="D60" s="9"/>
      <c r="L60" s="44"/>
    </row>
    <row r="61" spans="4:12" ht="15.75" customHeight="1" x14ac:dyDescent="0.25">
      <c r="D61" s="9"/>
      <c r="L61" s="44"/>
    </row>
    <row r="62" spans="4:12" ht="15.75" customHeight="1" x14ac:dyDescent="0.25">
      <c r="D62" s="9"/>
      <c r="L62" s="44"/>
    </row>
    <row r="63" spans="4:12" ht="15.75" customHeight="1" x14ac:dyDescent="0.25">
      <c r="D63" s="9"/>
      <c r="L63" s="44"/>
    </row>
    <row r="64" spans="4:12" ht="15.75" customHeight="1" x14ac:dyDescent="0.25">
      <c r="D64" s="9"/>
      <c r="L64" s="44"/>
    </row>
    <row r="65" spans="4:12" ht="15.75" customHeight="1" x14ac:dyDescent="0.25">
      <c r="D65" s="9"/>
      <c r="L65" s="44"/>
    </row>
    <row r="66" spans="4:12" ht="15.75" customHeight="1" x14ac:dyDescent="0.25">
      <c r="D66" s="9"/>
      <c r="L66" s="44"/>
    </row>
    <row r="67" spans="4:12" ht="15.75" customHeight="1" x14ac:dyDescent="0.25">
      <c r="D67" s="9"/>
      <c r="L67" s="44"/>
    </row>
    <row r="68" spans="4:12" ht="15.75" customHeight="1" x14ac:dyDescent="0.25">
      <c r="D68" s="9"/>
      <c r="L68" s="44"/>
    </row>
    <row r="69" spans="4:12" ht="15.75" customHeight="1" x14ac:dyDescent="0.25">
      <c r="D69" s="9"/>
      <c r="L69" s="44"/>
    </row>
    <row r="70" spans="4:12" ht="15.75" customHeight="1" x14ac:dyDescent="0.25">
      <c r="D70" s="9"/>
      <c r="L70" s="44"/>
    </row>
    <row r="71" spans="4:12" ht="15.75" customHeight="1" x14ac:dyDescent="0.25">
      <c r="D71" s="9"/>
      <c r="L71" s="44"/>
    </row>
    <row r="72" spans="4:12" ht="15.75" customHeight="1" x14ac:dyDescent="0.25">
      <c r="D72" s="9"/>
      <c r="L72" s="44"/>
    </row>
    <row r="73" spans="4:12" ht="15.75" customHeight="1" x14ac:dyDescent="0.25">
      <c r="D73" s="9"/>
      <c r="L73" s="44"/>
    </row>
    <row r="74" spans="4:12" ht="15.75" customHeight="1" x14ac:dyDescent="0.25">
      <c r="D74" s="9"/>
      <c r="L74" s="44"/>
    </row>
    <row r="75" spans="4:12" ht="15.75" customHeight="1" x14ac:dyDescent="0.25">
      <c r="D75" s="9"/>
      <c r="L75" s="44"/>
    </row>
    <row r="76" spans="4:12" ht="15.75" customHeight="1" x14ac:dyDescent="0.25">
      <c r="D76" s="9"/>
      <c r="L76" s="44"/>
    </row>
    <row r="77" spans="4:12" ht="15.75" customHeight="1" x14ac:dyDescent="0.25">
      <c r="D77" s="9"/>
      <c r="L77" s="44"/>
    </row>
    <row r="78" spans="4:12" ht="15.75" customHeight="1" x14ac:dyDescent="0.25">
      <c r="D78" s="9"/>
      <c r="L78" s="44"/>
    </row>
    <row r="79" spans="4:12" ht="15.75" customHeight="1" x14ac:dyDescent="0.25">
      <c r="D79" s="9"/>
      <c r="L79" s="44"/>
    </row>
    <row r="80" spans="4:12" ht="15.75" customHeight="1" x14ac:dyDescent="0.25">
      <c r="D80" s="9"/>
      <c r="L80" s="44"/>
    </row>
    <row r="81" spans="4:12" ht="15.75" customHeight="1" x14ac:dyDescent="0.25">
      <c r="D81" s="9"/>
      <c r="L81" s="44"/>
    </row>
    <row r="82" spans="4:12" ht="15.75" customHeight="1" x14ac:dyDescent="0.25">
      <c r="D82" s="9"/>
      <c r="L82" s="44"/>
    </row>
    <row r="83" spans="4:12" ht="15.75" customHeight="1" x14ac:dyDescent="0.25">
      <c r="D83" s="9"/>
      <c r="L83" s="44"/>
    </row>
    <row r="84" spans="4:12" ht="15.75" customHeight="1" x14ac:dyDescent="0.25">
      <c r="D84" s="9"/>
      <c r="L84" s="44"/>
    </row>
    <row r="85" spans="4:12" ht="15.75" customHeight="1" x14ac:dyDescent="0.25">
      <c r="D85" s="9"/>
      <c r="L85" s="44"/>
    </row>
    <row r="86" spans="4:12" ht="15.75" customHeight="1" x14ac:dyDescent="0.25">
      <c r="D86" s="9"/>
      <c r="L86" s="44"/>
    </row>
    <row r="87" spans="4:12" ht="15.75" customHeight="1" x14ac:dyDescent="0.25">
      <c r="D87" s="9"/>
      <c r="L87" s="44"/>
    </row>
    <row r="88" spans="4:12" ht="15.75" customHeight="1" x14ac:dyDescent="0.25">
      <c r="D88" s="9"/>
      <c r="L88" s="44"/>
    </row>
    <row r="89" spans="4:12" ht="15.75" customHeight="1" x14ac:dyDescent="0.25">
      <c r="D89" s="9"/>
      <c r="L89" s="44"/>
    </row>
    <row r="90" spans="4:12" ht="15.75" customHeight="1" x14ac:dyDescent="0.25">
      <c r="D90" s="9"/>
      <c r="L90" s="44"/>
    </row>
    <row r="91" spans="4:12" ht="15.75" customHeight="1" x14ac:dyDescent="0.25">
      <c r="D91" s="9"/>
      <c r="L91" s="44"/>
    </row>
    <row r="92" spans="4:12" ht="15.75" customHeight="1" x14ac:dyDescent="0.25">
      <c r="D92" s="9"/>
      <c r="L92" s="44"/>
    </row>
    <row r="93" spans="4:12" ht="15.75" customHeight="1" x14ac:dyDescent="0.25">
      <c r="D93" s="9"/>
      <c r="L93" s="44"/>
    </row>
    <row r="94" spans="4:12" ht="15.75" customHeight="1" x14ac:dyDescent="0.25">
      <c r="D94" s="9"/>
      <c r="L94" s="44"/>
    </row>
    <row r="95" spans="4:12" ht="15.75" customHeight="1" x14ac:dyDescent="0.25">
      <c r="D95" s="9"/>
      <c r="L95" s="44"/>
    </row>
    <row r="96" spans="4:12" ht="15.75" customHeight="1" x14ac:dyDescent="0.25">
      <c r="D96" s="9"/>
      <c r="L96" s="44"/>
    </row>
    <row r="97" spans="4:12" ht="15.75" customHeight="1" x14ac:dyDescent="0.25">
      <c r="D97" s="9"/>
      <c r="L97" s="44"/>
    </row>
    <row r="98" spans="4:12" ht="15.75" customHeight="1" x14ac:dyDescent="0.25">
      <c r="D98" s="9"/>
      <c r="L98" s="44"/>
    </row>
    <row r="99" spans="4:12" ht="15.75" customHeight="1" x14ac:dyDescent="0.25">
      <c r="D99" s="9"/>
      <c r="L99" s="44"/>
    </row>
    <row r="100" spans="4:12" ht="15.75" customHeight="1" x14ac:dyDescent="0.25">
      <c r="D100" s="9"/>
      <c r="L100" s="44"/>
    </row>
    <row r="101" spans="4:12" ht="15.75" customHeight="1" x14ac:dyDescent="0.25">
      <c r="D101" s="9"/>
      <c r="L101" s="44"/>
    </row>
    <row r="102" spans="4:12" ht="15.75" customHeight="1" x14ac:dyDescent="0.25">
      <c r="D102" s="9"/>
      <c r="L102" s="44"/>
    </row>
    <row r="103" spans="4:12" ht="15.75" customHeight="1" x14ac:dyDescent="0.25">
      <c r="D103" s="9"/>
      <c r="L103" s="44"/>
    </row>
    <row r="104" spans="4:12" ht="15.75" customHeight="1" x14ac:dyDescent="0.25">
      <c r="D104" s="9"/>
      <c r="L104" s="44"/>
    </row>
    <row r="105" spans="4:12" ht="15.75" customHeight="1" x14ac:dyDescent="0.25">
      <c r="D105" s="9"/>
      <c r="L105" s="44"/>
    </row>
    <row r="106" spans="4:12" ht="15.75" customHeight="1" x14ac:dyDescent="0.25">
      <c r="D106" s="9"/>
      <c r="L106" s="44"/>
    </row>
    <row r="107" spans="4:12" ht="15.75" customHeight="1" x14ac:dyDescent="0.25">
      <c r="D107" s="9"/>
      <c r="L107" s="44"/>
    </row>
    <row r="108" spans="4:12" ht="15.75" customHeight="1" x14ac:dyDescent="0.25">
      <c r="D108" s="9"/>
      <c r="L108" s="44"/>
    </row>
    <row r="109" spans="4:12" ht="15.75" customHeight="1" x14ac:dyDescent="0.25">
      <c r="D109" s="9"/>
      <c r="L109" s="44"/>
    </row>
    <row r="110" spans="4:12" ht="15.75" customHeight="1" x14ac:dyDescent="0.25">
      <c r="D110" s="9"/>
      <c r="L110" s="44"/>
    </row>
    <row r="111" spans="4:12" ht="15.75" customHeight="1" x14ac:dyDescent="0.25">
      <c r="D111" s="9"/>
      <c r="L111" s="44"/>
    </row>
    <row r="112" spans="4:12" ht="15.75" customHeight="1" x14ac:dyDescent="0.25">
      <c r="D112" s="9"/>
      <c r="L112" s="44"/>
    </row>
    <row r="113" spans="4:12" ht="15.75" customHeight="1" x14ac:dyDescent="0.25">
      <c r="D113" s="9"/>
      <c r="L113" s="44"/>
    </row>
    <row r="114" spans="4:12" ht="15.75" customHeight="1" x14ac:dyDescent="0.25">
      <c r="D114" s="9"/>
      <c r="L114" s="44"/>
    </row>
    <row r="115" spans="4:12" ht="15.75" customHeight="1" x14ac:dyDescent="0.25">
      <c r="D115" s="9"/>
      <c r="L115" s="44"/>
    </row>
    <row r="116" spans="4:12" ht="15.75" customHeight="1" x14ac:dyDescent="0.25">
      <c r="D116" s="9"/>
      <c r="L116" s="44"/>
    </row>
    <row r="117" spans="4:12" ht="15.75" customHeight="1" x14ac:dyDescent="0.25">
      <c r="D117" s="9"/>
      <c r="L117" s="44"/>
    </row>
    <row r="118" spans="4:12" ht="15.75" customHeight="1" x14ac:dyDescent="0.25">
      <c r="D118" s="9"/>
      <c r="L118" s="44"/>
    </row>
    <row r="119" spans="4:12" ht="15.75" customHeight="1" x14ac:dyDescent="0.25">
      <c r="D119" s="9"/>
      <c r="L119" s="44"/>
    </row>
    <row r="120" spans="4:12" ht="15.75" customHeight="1" x14ac:dyDescent="0.25">
      <c r="D120" s="9"/>
      <c r="L120" s="44"/>
    </row>
    <row r="121" spans="4:12" ht="15.75" customHeight="1" x14ac:dyDescent="0.25">
      <c r="D121" s="9"/>
      <c r="L121" s="44"/>
    </row>
    <row r="122" spans="4:12" ht="15.75" customHeight="1" x14ac:dyDescent="0.25">
      <c r="D122" s="9"/>
      <c r="L122" s="44"/>
    </row>
    <row r="123" spans="4:12" ht="15.75" customHeight="1" x14ac:dyDescent="0.25">
      <c r="D123" s="9"/>
      <c r="L123" s="44"/>
    </row>
    <row r="124" spans="4:12" ht="15.75" customHeight="1" x14ac:dyDescent="0.25">
      <c r="D124" s="9"/>
      <c r="L124" s="44"/>
    </row>
    <row r="125" spans="4:12" ht="15.75" customHeight="1" x14ac:dyDescent="0.25">
      <c r="D125" s="9"/>
      <c r="L125" s="44"/>
    </row>
    <row r="126" spans="4:12" ht="15.75" customHeight="1" x14ac:dyDescent="0.25">
      <c r="D126" s="9"/>
      <c r="L126" s="44"/>
    </row>
    <row r="127" spans="4:12" ht="15.75" customHeight="1" x14ac:dyDescent="0.25">
      <c r="D127" s="9"/>
      <c r="L127" s="44"/>
    </row>
    <row r="128" spans="4:12" ht="15.75" customHeight="1" x14ac:dyDescent="0.25">
      <c r="D128" s="9"/>
      <c r="L128" s="44"/>
    </row>
    <row r="129" spans="4:12" ht="15.75" customHeight="1" x14ac:dyDescent="0.25">
      <c r="D129" s="9"/>
      <c r="L129" s="44"/>
    </row>
    <row r="130" spans="4:12" ht="15.75" customHeight="1" x14ac:dyDescent="0.25">
      <c r="D130" s="9"/>
      <c r="L130" s="44"/>
    </row>
    <row r="131" spans="4:12" ht="15.75" customHeight="1" x14ac:dyDescent="0.25">
      <c r="D131" s="9"/>
      <c r="L131" s="44"/>
    </row>
    <row r="132" spans="4:12" ht="15.75" customHeight="1" x14ac:dyDescent="0.25">
      <c r="D132" s="9"/>
      <c r="L132" s="44"/>
    </row>
    <row r="133" spans="4:12" ht="15.75" customHeight="1" x14ac:dyDescent="0.25">
      <c r="D133" s="9"/>
      <c r="L133" s="44"/>
    </row>
    <row r="134" spans="4:12" ht="15.75" customHeight="1" x14ac:dyDescent="0.25">
      <c r="D134" s="9"/>
      <c r="L134" s="44"/>
    </row>
    <row r="135" spans="4:12" ht="15.75" customHeight="1" x14ac:dyDescent="0.25">
      <c r="D135" s="9"/>
      <c r="L135" s="44"/>
    </row>
    <row r="136" spans="4:12" ht="15.75" customHeight="1" x14ac:dyDescent="0.25">
      <c r="D136" s="9"/>
      <c r="L136" s="44"/>
    </row>
    <row r="137" spans="4:12" ht="15.75" customHeight="1" x14ac:dyDescent="0.25">
      <c r="D137" s="9"/>
      <c r="L137" s="44"/>
    </row>
    <row r="138" spans="4:12" ht="15.75" customHeight="1" x14ac:dyDescent="0.25">
      <c r="D138" s="9"/>
      <c r="L138" s="44"/>
    </row>
    <row r="139" spans="4:12" ht="15.75" customHeight="1" x14ac:dyDescent="0.25">
      <c r="D139" s="9"/>
      <c r="L139" s="44"/>
    </row>
    <row r="140" spans="4:12" ht="15.75" customHeight="1" x14ac:dyDescent="0.25">
      <c r="D140" s="9"/>
      <c r="L140" s="44"/>
    </row>
    <row r="141" spans="4:12" ht="15.75" customHeight="1" x14ac:dyDescent="0.25">
      <c r="D141" s="9"/>
      <c r="L141" s="44"/>
    </row>
    <row r="142" spans="4:12" ht="15.75" customHeight="1" x14ac:dyDescent="0.25">
      <c r="D142" s="9"/>
      <c r="L142" s="44"/>
    </row>
    <row r="143" spans="4:12" ht="15.75" customHeight="1" x14ac:dyDescent="0.25">
      <c r="D143" s="9"/>
      <c r="L143" s="44"/>
    </row>
    <row r="144" spans="4:12" ht="15.75" customHeight="1" x14ac:dyDescent="0.25">
      <c r="D144" s="9"/>
      <c r="L144" s="44"/>
    </row>
    <row r="145" spans="4:12" ht="15.75" customHeight="1" x14ac:dyDescent="0.25">
      <c r="D145" s="9"/>
      <c r="L145" s="44"/>
    </row>
    <row r="146" spans="4:12" ht="15.75" customHeight="1" x14ac:dyDescent="0.25">
      <c r="D146" s="9"/>
      <c r="L146" s="44"/>
    </row>
    <row r="147" spans="4:12" ht="15.75" customHeight="1" x14ac:dyDescent="0.25">
      <c r="D147" s="9"/>
      <c r="L147" s="44"/>
    </row>
    <row r="148" spans="4:12" ht="15.75" customHeight="1" x14ac:dyDescent="0.25">
      <c r="D148" s="9"/>
      <c r="L148" s="44"/>
    </row>
    <row r="149" spans="4:12" ht="15.75" customHeight="1" x14ac:dyDescent="0.25">
      <c r="D149" s="9"/>
      <c r="L149" s="44"/>
    </row>
    <row r="150" spans="4:12" ht="15.75" customHeight="1" x14ac:dyDescent="0.25">
      <c r="D150" s="9"/>
      <c r="L150" s="44"/>
    </row>
    <row r="151" spans="4:12" ht="15.75" customHeight="1" x14ac:dyDescent="0.25">
      <c r="D151" s="9"/>
      <c r="L151" s="44"/>
    </row>
    <row r="152" spans="4:12" ht="15.75" customHeight="1" x14ac:dyDescent="0.25">
      <c r="D152" s="9"/>
      <c r="L152" s="44"/>
    </row>
    <row r="153" spans="4:12" ht="15.75" customHeight="1" x14ac:dyDescent="0.25">
      <c r="D153" s="9"/>
      <c r="L153" s="44"/>
    </row>
    <row r="154" spans="4:12" ht="15.75" customHeight="1" x14ac:dyDescent="0.25">
      <c r="D154" s="9"/>
      <c r="L154" s="44"/>
    </row>
    <row r="155" spans="4:12" ht="15.75" customHeight="1" x14ac:dyDescent="0.25">
      <c r="D155" s="9"/>
      <c r="L155" s="44"/>
    </row>
    <row r="156" spans="4:12" ht="15.75" customHeight="1" x14ac:dyDescent="0.25">
      <c r="D156" s="9"/>
      <c r="L156" s="44"/>
    </row>
    <row r="157" spans="4:12" ht="15.75" customHeight="1" x14ac:dyDescent="0.25">
      <c r="D157" s="9"/>
      <c r="L157" s="44"/>
    </row>
    <row r="158" spans="4:12" ht="15.75" customHeight="1" x14ac:dyDescent="0.25">
      <c r="D158" s="9"/>
      <c r="L158" s="44"/>
    </row>
    <row r="159" spans="4:12" ht="15.75" customHeight="1" x14ac:dyDescent="0.25">
      <c r="D159" s="9"/>
      <c r="L159" s="44"/>
    </row>
    <row r="160" spans="4:12" ht="15.75" customHeight="1" x14ac:dyDescent="0.25">
      <c r="D160" s="9"/>
      <c r="L160" s="44"/>
    </row>
    <row r="161" spans="4:12" ht="15.75" customHeight="1" x14ac:dyDescent="0.25">
      <c r="D161" s="9"/>
      <c r="L161" s="44"/>
    </row>
    <row r="162" spans="4:12" ht="15.75" customHeight="1" x14ac:dyDescent="0.25">
      <c r="D162" s="9"/>
      <c r="L162" s="44"/>
    </row>
    <row r="163" spans="4:12" ht="15.75" customHeight="1" x14ac:dyDescent="0.25">
      <c r="D163" s="9"/>
      <c r="L163" s="44"/>
    </row>
    <row r="164" spans="4:12" ht="15.75" customHeight="1" x14ac:dyDescent="0.25">
      <c r="D164" s="9"/>
      <c r="L164" s="44"/>
    </row>
    <row r="165" spans="4:12" ht="15.75" customHeight="1" x14ac:dyDescent="0.25">
      <c r="D165" s="9"/>
      <c r="L165" s="44"/>
    </row>
    <row r="166" spans="4:12" ht="15.75" customHeight="1" x14ac:dyDescent="0.25">
      <c r="D166" s="9"/>
      <c r="L166" s="44"/>
    </row>
    <row r="167" spans="4:12" ht="15.75" customHeight="1" x14ac:dyDescent="0.25">
      <c r="D167" s="9"/>
      <c r="L167" s="44"/>
    </row>
    <row r="168" spans="4:12" ht="15.75" customHeight="1" x14ac:dyDescent="0.25">
      <c r="D168" s="9"/>
      <c r="L168" s="44"/>
    </row>
    <row r="169" spans="4:12" ht="15.75" customHeight="1" x14ac:dyDescent="0.25">
      <c r="D169" s="9"/>
      <c r="L169" s="44"/>
    </row>
    <row r="170" spans="4:12" ht="15.75" customHeight="1" x14ac:dyDescent="0.25">
      <c r="D170" s="9"/>
      <c r="L170" s="44"/>
    </row>
    <row r="171" spans="4:12" ht="15.75" customHeight="1" x14ac:dyDescent="0.25">
      <c r="D171" s="9"/>
      <c r="L171" s="44"/>
    </row>
    <row r="172" spans="4:12" ht="15.75" customHeight="1" x14ac:dyDescent="0.25">
      <c r="D172" s="9"/>
      <c r="L172" s="44"/>
    </row>
    <row r="173" spans="4:12" ht="15.75" customHeight="1" x14ac:dyDescent="0.25">
      <c r="D173" s="9"/>
      <c r="L173" s="44"/>
    </row>
    <row r="174" spans="4:12" ht="15.75" customHeight="1" x14ac:dyDescent="0.25">
      <c r="D174" s="9"/>
      <c r="L174" s="44"/>
    </row>
    <row r="175" spans="4:12" ht="15.75" customHeight="1" x14ac:dyDescent="0.25">
      <c r="D175" s="9"/>
      <c r="L175" s="44"/>
    </row>
    <row r="176" spans="4:12" ht="15.75" customHeight="1" x14ac:dyDescent="0.25">
      <c r="D176" s="9"/>
      <c r="L176" s="44"/>
    </row>
    <row r="177" spans="4:12" ht="15.75" customHeight="1" x14ac:dyDescent="0.25">
      <c r="D177" s="9"/>
      <c r="L177" s="44"/>
    </row>
    <row r="178" spans="4:12" ht="15.75" customHeight="1" x14ac:dyDescent="0.25">
      <c r="D178" s="9"/>
      <c r="L178" s="44"/>
    </row>
    <row r="179" spans="4:12" ht="15.75" customHeight="1" x14ac:dyDescent="0.25">
      <c r="D179" s="9"/>
      <c r="L179" s="44"/>
    </row>
    <row r="180" spans="4:12" ht="15.75" customHeight="1" x14ac:dyDescent="0.25">
      <c r="D180" s="9"/>
      <c r="L180" s="44"/>
    </row>
    <row r="181" spans="4:12" ht="15.75" customHeight="1" x14ac:dyDescent="0.25">
      <c r="D181" s="9"/>
      <c r="L181" s="44"/>
    </row>
    <row r="182" spans="4:12" ht="15.75" customHeight="1" x14ac:dyDescent="0.25">
      <c r="D182" s="9"/>
      <c r="L182" s="44"/>
    </row>
    <row r="183" spans="4:12" ht="15.75" customHeight="1" x14ac:dyDescent="0.25">
      <c r="D183" s="9"/>
      <c r="L183" s="44"/>
    </row>
    <row r="184" spans="4:12" ht="15.75" customHeight="1" x14ac:dyDescent="0.25">
      <c r="D184" s="9"/>
      <c r="L184" s="44"/>
    </row>
    <row r="185" spans="4:12" ht="15.75" customHeight="1" x14ac:dyDescent="0.25">
      <c r="D185" s="9"/>
      <c r="L185" s="44"/>
    </row>
    <row r="186" spans="4:12" ht="15.75" customHeight="1" x14ac:dyDescent="0.25">
      <c r="D186" s="9"/>
      <c r="L186" s="44"/>
    </row>
    <row r="187" spans="4:12" ht="15.75" customHeight="1" x14ac:dyDescent="0.25">
      <c r="D187" s="9"/>
      <c r="L187" s="44"/>
    </row>
    <row r="188" spans="4:12" ht="15.75" customHeight="1" x14ac:dyDescent="0.25">
      <c r="D188" s="9"/>
      <c r="L188" s="44"/>
    </row>
    <row r="189" spans="4:12" ht="15.75" customHeight="1" x14ac:dyDescent="0.25">
      <c r="D189" s="9"/>
      <c r="L189" s="44"/>
    </row>
    <row r="190" spans="4:12" ht="15.75" customHeight="1" x14ac:dyDescent="0.25">
      <c r="D190" s="9"/>
      <c r="L190" s="44"/>
    </row>
    <row r="191" spans="4:12" ht="15.75" customHeight="1" x14ac:dyDescent="0.25">
      <c r="D191" s="9"/>
      <c r="L191" s="44"/>
    </row>
    <row r="192" spans="4:12" ht="15.75" customHeight="1" x14ac:dyDescent="0.25">
      <c r="D192" s="9"/>
      <c r="L192" s="44"/>
    </row>
    <row r="193" spans="4:12" ht="15.75" customHeight="1" x14ac:dyDescent="0.25">
      <c r="D193" s="9"/>
      <c r="L193" s="44"/>
    </row>
    <row r="194" spans="4:12" ht="15.75" customHeight="1" x14ac:dyDescent="0.25">
      <c r="D194" s="9"/>
      <c r="L194" s="44"/>
    </row>
    <row r="195" spans="4:12" ht="15.75" customHeight="1" x14ac:dyDescent="0.25">
      <c r="D195" s="9"/>
      <c r="L195" s="44"/>
    </row>
    <row r="196" spans="4:12" ht="15.75" customHeight="1" x14ac:dyDescent="0.25">
      <c r="D196" s="9"/>
      <c r="L196" s="44"/>
    </row>
    <row r="197" spans="4:12" ht="15.75" customHeight="1" x14ac:dyDescent="0.25">
      <c r="D197" s="9"/>
      <c r="L197" s="44"/>
    </row>
    <row r="198" spans="4:12" ht="15.75" customHeight="1" x14ac:dyDescent="0.25">
      <c r="D198" s="9"/>
      <c r="L198" s="44"/>
    </row>
    <row r="199" spans="4:12" ht="15.75" customHeight="1" x14ac:dyDescent="0.25">
      <c r="D199" s="9"/>
      <c r="L199" s="44"/>
    </row>
    <row r="200" spans="4:12" ht="15.75" customHeight="1" x14ac:dyDescent="0.25">
      <c r="D200" s="9"/>
      <c r="L200" s="44"/>
    </row>
    <row r="201" spans="4:12" ht="15.75" customHeight="1" x14ac:dyDescent="0.25">
      <c r="D201" s="9"/>
      <c r="L201" s="44"/>
    </row>
    <row r="202" spans="4:12" ht="15.75" customHeight="1" x14ac:dyDescent="0.25">
      <c r="D202" s="9"/>
      <c r="L202" s="44"/>
    </row>
    <row r="203" spans="4:12" ht="15.75" customHeight="1" x14ac:dyDescent="0.25">
      <c r="D203" s="9"/>
      <c r="L203" s="44"/>
    </row>
    <row r="204" spans="4:12" ht="15.75" customHeight="1" x14ac:dyDescent="0.25">
      <c r="D204" s="9"/>
      <c r="L204" s="44"/>
    </row>
    <row r="205" spans="4:12" ht="15.75" customHeight="1" x14ac:dyDescent="0.25">
      <c r="D205" s="9"/>
      <c r="L205" s="44"/>
    </row>
    <row r="206" spans="4:12" ht="15.75" customHeight="1" x14ac:dyDescent="0.25">
      <c r="D206" s="9"/>
      <c r="L206" s="44"/>
    </row>
    <row r="207" spans="4:12" ht="15.75" customHeight="1" x14ac:dyDescent="0.25">
      <c r="D207" s="9"/>
      <c r="L207" s="44"/>
    </row>
    <row r="208" spans="4:12" ht="15.75" customHeight="1" x14ac:dyDescent="0.25">
      <c r="D208" s="9"/>
      <c r="L208" s="44"/>
    </row>
    <row r="209" spans="4:12" ht="15.75" customHeight="1" x14ac:dyDescent="0.25">
      <c r="D209" s="9"/>
      <c r="L209" s="44"/>
    </row>
    <row r="210" spans="4:12" ht="15.75" customHeight="1" x14ac:dyDescent="0.25">
      <c r="D210" s="9"/>
      <c r="L210" s="44"/>
    </row>
    <row r="211" spans="4:12" ht="15.75" customHeight="1" x14ac:dyDescent="0.25">
      <c r="D211" s="9"/>
      <c r="L211" s="44"/>
    </row>
    <row r="212" spans="4:12" ht="15.75" customHeight="1" x14ac:dyDescent="0.25">
      <c r="D212" s="9"/>
      <c r="L212" s="44"/>
    </row>
    <row r="213" spans="4:12" ht="15.75" customHeight="1" x14ac:dyDescent="0.25">
      <c r="D213" s="9"/>
      <c r="L213" s="44"/>
    </row>
    <row r="214" spans="4:12" ht="15.75" customHeight="1" x14ac:dyDescent="0.25">
      <c r="D214" s="9"/>
      <c r="L214" s="44"/>
    </row>
    <row r="215" spans="4:12" ht="15.75" customHeight="1" x14ac:dyDescent="0.25">
      <c r="D215" s="9"/>
      <c r="L215" s="44"/>
    </row>
    <row r="216" spans="4:12" ht="15.75" customHeight="1" x14ac:dyDescent="0.25">
      <c r="D216" s="9"/>
      <c r="L216" s="44"/>
    </row>
    <row r="217" spans="4:12" ht="15.75" customHeight="1" x14ac:dyDescent="0.25">
      <c r="D217" s="9"/>
      <c r="L217" s="44"/>
    </row>
    <row r="218" spans="4:12" ht="15.75" customHeight="1" x14ac:dyDescent="0.25">
      <c r="D218" s="9"/>
      <c r="L218" s="44"/>
    </row>
    <row r="219" spans="4:12" ht="15.75" customHeight="1" x14ac:dyDescent="0.25">
      <c r="D219" s="9"/>
      <c r="L219" s="44"/>
    </row>
    <row r="220" spans="4:12" ht="15.75" customHeight="1" x14ac:dyDescent="0.25">
      <c r="D220" s="9"/>
      <c r="L220" s="44"/>
    </row>
    <row r="221" spans="4:12" ht="15.75" customHeight="1" x14ac:dyDescent="0.25">
      <c r="D221" s="9"/>
      <c r="L221" s="44"/>
    </row>
    <row r="222" spans="4:12" ht="15.75" customHeight="1" x14ac:dyDescent="0.25">
      <c r="D222" s="9"/>
      <c r="L222" s="44"/>
    </row>
    <row r="223" spans="4:12" ht="15.75" customHeight="1" x14ac:dyDescent="0.25">
      <c r="D223" s="9"/>
      <c r="L223" s="44"/>
    </row>
    <row r="224" spans="4:12" ht="15.75" customHeight="1" x14ac:dyDescent="0.25">
      <c r="D224" s="9"/>
      <c r="L224" s="44"/>
    </row>
    <row r="225" spans="4:12" ht="15.75" customHeight="1" x14ac:dyDescent="0.25">
      <c r="D225" s="9"/>
      <c r="L225" s="44"/>
    </row>
    <row r="226" spans="4:12" ht="15.75" customHeight="1" x14ac:dyDescent="0.25">
      <c r="D226" s="9"/>
      <c r="L226" s="44"/>
    </row>
    <row r="227" spans="4:12" ht="15.75" customHeight="1" x14ac:dyDescent="0.25">
      <c r="D227" s="9"/>
      <c r="L227" s="44"/>
    </row>
    <row r="228" spans="4:12" ht="15.75" customHeight="1" x14ac:dyDescent="0.25">
      <c r="D228" s="9"/>
      <c r="L228" s="44"/>
    </row>
    <row r="229" spans="4:12" ht="15.75" customHeight="1" x14ac:dyDescent="0.25">
      <c r="D229" s="9"/>
      <c r="L229" s="44"/>
    </row>
    <row r="230" spans="4:12" ht="15.75" customHeight="1" x14ac:dyDescent="0.25">
      <c r="D230" s="9"/>
      <c r="L230" s="44"/>
    </row>
    <row r="231" spans="4:12" ht="15.75" customHeight="1" x14ac:dyDescent="0.25">
      <c r="D231" s="9"/>
      <c r="L231" s="44"/>
    </row>
    <row r="232" spans="4:12" ht="15.75" customHeight="1" x14ac:dyDescent="0.25">
      <c r="D232" s="9"/>
      <c r="L232" s="44"/>
    </row>
    <row r="233" spans="4:12" ht="15.75" customHeight="1" x14ac:dyDescent="0.25">
      <c r="D233" s="9"/>
      <c r="L233" s="44"/>
    </row>
    <row r="234" spans="4:12" ht="15.75" customHeight="1" x14ac:dyDescent="0.25">
      <c r="D234" s="9"/>
      <c r="L234" s="44"/>
    </row>
    <row r="235" spans="4:12" ht="15.75" customHeight="1" x14ac:dyDescent="0.25">
      <c r="D235" s="9"/>
      <c r="L235" s="44"/>
    </row>
    <row r="236" spans="4:12" ht="15.75" customHeight="1" x14ac:dyDescent="0.25">
      <c r="D236" s="9"/>
      <c r="L236" s="44"/>
    </row>
    <row r="237" spans="4:12" ht="15.75" customHeight="1" x14ac:dyDescent="0.25">
      <c r="D237" s="9"/>
      <c r="L237" s="44"/>
    </row>
    <row r="238" spans="4:12" ht="15.75" customHeight="1" x14ac:dyDescent="0.25">
      <c r="D238" s="9"/>
      <c r="L238" s="44"/>
    </row>
    <row r="239" spans="4:12" ht="15.75" customHeight="1" x14ac:dyDescent="0.25">
      <c r="D239" s="9"/>
      <c r="L239" s="44"/>
    </row>
    <row r="240" spans="4:12" ht="15.75" customHeight="1" x14ac:dyDescent="0.25">
      <c r="D240" s="9"/>
      <c r="L240" s="44"/>
    </row>
    <row r="241" spans="4:12" ht="15.75" customHeight="1" x14ac:dyDescent="0.25">
      <c r="D241" s="9"/>
      <c r="L241" s="44"/>
    </row>
    <row r="242" spans="4:12" ht="15.75" customHeight="1" x14ac:dyDescent="0.25">
      <c r="D242" s="9"/>
      <c r="L242" s="44"/>
    </row>
    <row r="243" spans="4:12" ht="15.75" customHeight="1" x14ac:dyDescent="0.25">
      <c r="D243" s="9"/>
      <c r="L243" s="44"/>
    </row>
    <row r="244" spans="4:12" ht="15.75" customHeight="1" x14ac:dyDescent="0.25">
      <c r="D244" s="9"/>
      <c r="L244" s="44"/>
    </row>
    <row r="245" spans="4:12" ht="15.75" customHeight="1" x14ac:dyDescent="0.25">
      <c r="D245" s="9"/>
      <c r="L245" s="44"/>
    </row>
    <row r="246" spans="4:12" ht="15.75" customHeight="1" x14ac:dyDescent="0.25">
      <c r="D246" s="9"/>
      <c r="L246" s="44"/>
    </row>
    <row r="247" spans="4:12" ht="15.75" customHeight="1" x14ac:dyDescent="0.25">
      <c r="D247" s="9"/>
      <c r="L247" s="44"/>
    </row>
    <row r="248" spans="4:12" ht="15.75" customHeight="1" x14ac:dyDescent="0.25">
      <c r="D248" s="9"/>
      <c r="L248" s="44"/>
    </row>
    <row r="249" spans="4:12" ht="15.75" customHeight="1" x14ac:dyDescent="0.25">
      <c r="D249" s="9"/>
      <c r="L249" s="44"/>
    </row>
    <row r="250" spans="4:12" ht="15.75" customHeight="1" x14ac:dyDescent="0.25">
      <c r="D250" s="9"/>
      <c r="L250" s="44"/>
    </row>
    <row r="251" spans="4:12" ht="15.75" customHeight="1" x14ac:dyDescent="0.25">
      <c r="D251" s="9"/>
      <c r="L251" s="44"/>
    </row>
    <row r="252" spans="4:12" ht="15.75" customHeight="1" x14ac:dyDescent="0.25">
      <c r="D252" s="9"/>
      <c r="L252" s="44"/>
    </row>
    <row r="253" spans="4:12" ht="15.75" customHeight="1" x14ac:dyDescent="0.25">
      <c r="D253" s="9"/>
      <c r="L253" s="44"/>
    </row>
    <row r="254" spans="4:12" ht="15.75" customHeight="1" x14ac:dyDescent="0.25">
      <c r="D254" s="9"/>
      <c r="L254" s="44"/>
    </row>
    <row r="255" spans="4:12" ht="15.75" customHeight="1" x14ac:dyDescent="0.25">
      <c r="D255" s="9"/>
      <c r="L255" s="44"/>
    </row>
    <row r="256" spans="4:12" ht="15.75" customHeight="1" x14ac:dyDescent="0.25">
      <c r="D256" s="9"/>
      <c r="L256" s="44"/>
    </row>
    <row r="257" spans="4:12" ht="15.75" customHeight="1" x14ac:dyDescent="0.25">
      <c r="D257" s="9"/>
      <c r="L257" s="44"/>
    </row>
    <row r="258" spans="4:12" ht="15.75" customHeight="1" x14ac:dyDescent="0.25">
      <c r="D258" s="9"/>
      <c r="L258" s="44"/>
    </row>
    <row r="259" spans="4:12" ht="15.75" customHeight="1" x14ac:dyDescent="0.25">
      <c r="D259" s="9"/>
      <c r="L259" s="44"/>
    </row>
    <row r="260" spans="4:12" ht="15.75" customHeight="1" x14ac:dyDescent="0.25">
      <c r="D260" s="9"/>
      <c r="L260" s="44"/>
    </row>
    <row r="261" spans="4:12" ht="15.75" customHeight="1" x14ac:dyDescent="0.25">
      <c r="D261" s="9"/>
      <c r="L261" s="44"/>
    </row>
    <row r="262" spans="4:12" ht="15.75" customHeight="1" x14ac:dyDescent="0.25">
      <c r="D262" s="9"/>
      <c r="L262" s="44"/>
    </row>
    <row r="263" spans="4:12" ht="15.75" customHeight="1" x14ac:dyDescent="0.25">
      <c r="D263" s="9"/>
      <c r="L263" s="44"/>
    </row>
    <row r="264" spans="4:12" ht="15.75" customHeight="1" x14ac:dyDescent="0.25">
      <c r="D264" s="9"/>
      <c r="L264" s="44"/>
    </row>
    <row r="265" spans="4:12" ht="15.75" customHeight="1" x14ac:dyDescent="0.25">
      <c r="D265" s="9"/>
      <c r="L265" s="44"/>
    </row>
    <row r="266" spans="4:12" ht="15.75" customHeight="1" x14ac:dyDescent="0.25">
      <c r="D266" s="9"/>
      <c r="L266" s="44"/>
    </row>
    <row r="267" spans="4:12" ht="15.75" customHeight="1" x14ac:dyDescent="0.25">
      <c r="D267" s="9"/>
      <c r="L267" s="44"/>
    </row>
    <row r="268" spans="4:12" ht="15.75" customHeight="1" x14ac:dyDescent="0.25">
      <c r="D268" s="9"/>
      <c r="L268" s="44"/>
    </row>
    <row r="269" spans="4:12" ht="15.75" customHeight="1" x14ac:dyDescent="0.25">
      <c r="D269" s="9"/>
      <c r="L269" s="44"/>
    </row>
    <row r="270" spans="4:12" ht="15.75" customHeight="1" x14ac:dyDescent="0.25">
      <c r="D270" s="9"/>
      <c r="L270" s="44"/>
    </row>
    <row r="271" spans="4:12" ht="15.75" customHeight="1" x14ac:dyDescent="0.25">
      <c r="D271" s="9"/>
      <c r="L271" s="44"/>
    </row>
    <row r="272" spans="4:12" ht="15.75" customHeight="1" x14ac:dyDescent="0.25">
      <c r="D272" s="9"/>
      <c r="L272" s="44"/>
    </row>
    <row r="273" spans="4:12" ht="15.75" customHeight="1" x14ac:dyDescent="0.25">
      <c r="D273" s="9"/>
      <c r="L273" s="44"/>
    </row>
    <row r="274" spans="4:12" ht="15.75" customHeight="1" x14ac:dyDescent="0.25">
      <c r="D274" s="9"/>
      <c r="L274" s="44"/>
    </row>
    <row r="275" spans="4:12" ht="15.75" customHeight="1" x14ac:dyDescent="0.25">
      <c r="D275" s="9"/>
      <c r="L275" s="44"/>
    </row>
    <row r="276" spans="4:12" ht="15.75" customHeight="1" x14ac:dyDescent="0.25">
      <c r="D276" s="9"/>
      <c r="L276" s="44"/>
    </row>
    <row r="277" spans="4:12" ht="15.75" customHeight="1" x14ac:dyDescent="0.25">
      <c r="D277" s="9"/>
      <c r="L277" s="44"/>
    </row>
    <row r="278" spans="4:12" ht="15.75" customHeight="1" x14ac:dyDescent="0.25">
      <c r="D278" s="9"/>
      <c r="L278" s="44"/>
    </row>
    <row r="279" spans="4:12" ht="15.75" customHeight="1" x14ac:dyDescent="0.25">
      <c r="D279" s="9"/>
      <c r="L279" s="44"/>
    </row>
    <row r="280" spans="4:12" ht="15.75" customHeight="1" x14ac:dyDescent="0.25">
      <c r="D280" s="9"/>
      <c r="L280" s="44"/>
    </row>
    <row r="281" spans="4:12" ht="15.75" customHeight="1" x14ac:dyDescent="0.25">
      <c r="D281" s="9"/>
      <c r="L281" s="44"/>
    </row>
    <row r="282" spans="4:12" ht="15.75" customHeight="1" x14ac:dyDescent="0.25">
      <c r="D282" s="9"/>
      <c r="L282" s="44"/>
    </row>
    <row r="283" spans="4:12" ht="15.75" customHeight="1" x14ac:dyDescent="0.25">
      <c r="D283" s="9"/>
      <c r="L283" s="44"/>
    </row>
    <row r="284" spans="4:12" ht="15.75" customHeight="1" x14ac:dyDescent="0.25">
      <c r="D284" s="9"/>
      <c r="L284" s="44"/>
    </row>
    <row r="285" spans="4:12" ht="15.75" customHeight="1" x14ac:dyDescent="0.25">
      <c r="D285" s="9"/>
      <c r="L285" s="44"/>
    </row>
    <row r="286" spans="4:12" ht="15.75" customHeight="1" x14ac:dyDescent="0.25">
      <c r="D286" s="9"/>
      <c r="L286" s="44"/>
    </row>
    <row r="287" spans="4:12" ht="15.75" customHeight="1" x14ac:dyDescent="0.25">
      <c r="D287" s="9"/>
      <c r="L287" s="44"/>
    </row>
    <row r="288" spans="4:12" ht="15.75" customHeight="1" x14ac:dyDescent="0.25">
      <c r="D288" s="9"/>
      <c r="L288" s="44"/>
    </row>
    <row r="289" spans="4:12" ht="15.75" customHeight="1" x14ac:dyDescent="0.25">
      <c r="D289" s="9"/>
      <c r="L289" s="44"/>
    </row>
    <row r="290" spans="4:12" ht="15.75" customHeight="1" x14ac:dyDescent="0.25">
      <c r="D290" s="9"/>
      <c r="L290" s="44"/>
    </row>
    <row r="291" spans="4:12" ht="15.75" customHeight="1" x14ac:dyDescent="0.25">
      <c r="D291" s="9"/>
      <c r="L291" s="44"/>
    </row>
    <row r="292" spans="4:12" ht="15.75" customHeight="1" x14ac:dyDescent="0.25">
      <c r="D292" s="9"/>
      <c r="L292" s="44"/>
    </row>
    <row r="293" spans="4:12" ht="15.75" customHeight="1" x14ac:dyDescent="0.25">
      <c r="D293" s="9"/>
      <c r="L293" s="44"/>
    </row>
    <row r="294" spans="4:12" ht="15.75" customHeight="1" x14ac:dyDescent="0.25">
      <c r="D294" s="9"/>
      <c r="L294" s="44"/>
    </row>
    <row r="295" spans="4:12" ht="15.75" customHeight="1" x14ac:dyDescent="0.25">
      <c r="D295" s="9"/>
      <c r="L295" s="44"/>
    </row>
    <row r="296" spans="4:12" ht="15.75" customHeight="1" x14ac:dyDescent="0.25">
      <c r="D296" s="9"/>
      <c r="L296" s="44"/>
    </row>
    <row r="297" spans="4:12" ht="15.75" customHeight="1" x14ac:dyDescent="0.25">
      <c r="D297" s="9"/>
      <c r="L297" s="44"/>
    </row>
    <row r="298" spans="4:12" ht="15.75" customHeight="1" x14ac:dyDescent="0.25">
      <c r="D298" s="9"/>
      <c r="L298" s="44"/>
    </row>
    <row r="299" spans="4:12" ht="15.75" customHeight="1" x14ac:dyDescent="0.25">
      <c r="D299" s="9"/>
      <c r="L299" s="44"/>
    </row>
    <row r="300" spans="4:12" ht="15.75" customHeight="1" x14ac:dyDescent="0.25">
      <c r="D300" s="9"/>
      <c r="L300" s="44"/>
    </row>
    <row r="301" spans="4:12" ht="15.75" customHeight="1" x14ac:dyDescent="0.25">
      <c r="D301" s="9"/>
      <c r="L301" s="44"/>
    </row>
    <row r="302" spans="4:12" ht="15.75" customHeight="1" x14ac:dyDescent="0.25">
      <c r="D302" s="9"/>
      <c r="L302" s="44"/>
    </row>
    <row r="303" spans="4:12" ht="15.75" customHeight="1" x14ac:dyDescent="0.25">
      <c r="D303" s="9"/>
      <c r="L303" s="44"/>
    </row>
    <row r="304" spans="4:12" ht="15.75" customHeight="1" x14ac:dyDescent="0.25">
      <c r="D304" s="9"/>
      <c r="L304" s="44"/>
    </row>
    <row r="305" spans="4:12" ht="15.75" customHeight="1" x14ac:dyDescent="0.25">
      <c r="D305" s="9"/>
      <c r="L305" s="44"/>
    </row>
    <row r="306" spans="4:12" ht="15.75" customHeight="1" x14ac:dyDescent="0.25">
      <c r="D306" s="9"/>
      <c r="L306" s="44"/>
    </row>
    <row r="307" spans="4:12" ht="15.75" customHeight="1" x14ac:dyDescent="0.25">
      <c r="D307" s="9"/>
      <c r="L307" s="44"/>
    </row>
    <row r="308" spans="4:12" ht="15.75" customHeight="1" x14ac:dyDescent="0.25">
      <c r="D308" s="9"/>
      <c r="L308" s="44"/>
    </row>
    <row r="309" spans="4:12" ht="15.75" customHeight="1" x14ac:dyDescent="0.25">
      <c r="D309" s="9"/>
      <c r="L309" s="44"/>
    </row>
    <row r="310" spans="4:12" ht="15.75" customHeight="1" x14ac:dyDescent="0.25">
      <c r="D310" s="9"/>
      <c r="L310" s="44"/>
    </row>
    <row r="311" spans="4:12" ht="15.75" customHeight="1" x14ac:dyDescent="0.25">
      <c r="D311" s="9"/>
      <c r="L311" s="44"/>
    </row>
    <row r="312" spans="4:12" ht="15.75" customHeight="1" x14ac:dyDescent="0.25">
      <c r="D312" s="9"/>
      <c r="L312" s="44"/>
    </row>
    <row r="313" spans="4:12" ht="15.75" customHeight="1" x14ac:dyDescent="0.25">
      <c r="D313" s="9"/>
      <c r="L313" s="44"/>
    </row>
    <row r="314" spans="4:12" ht="15.75" customHeight="1" x14ac:dyDescent="0.25">
      <c r="D314" s="9"/>
      <c r="L314" s="44"/>
    </row>
    <row r="315" spans="4:12" ht="15.75" customHeight="1" x14ac:dyDescent="0.25">
      <c r="D315" s="9"/>
      <c r="L315" s="44"/>
    </row>
    <row r="316" spans="4:12" ht="15.75" customHeight="1" x14ac:dyDescent="0.25">
      <c r="D316" s="9"/>
      <c r="L316" s="44"/>
    </row>
    <row r="317" spans="4:12" ht="15.75" customHeight="1" x14ac:dyDescent="0.25">
      <c r="D317" s="9"/>
      <c r="L317" s="44"/>
    </row>
    <row r="318" spans="4:12" ht="15.75" customHeight="1" x14ac:dyDescent="0.25">
      <c r="D318" s="9"/>
      <c r="L318" s="44"/>
    </row>
    <row r="319" spans="4:12" ht="15.75" customHeight="1" x14ac:dyDescent="0.25">
      <c r="D319" s="9"/>
      <c r="L319" s="44"/>
    </row>
    <row r="320" spans="4:12" ht="15.75" customHeight="1" x14ac:dyDescent="0.25">
      <c r="D320" s="9"/>
      <c r="L320" s="44"/>
    </row>
    <row r="321" spans="4:12" ht="15.75" customHeight="1" x14ac:dyDescent="0.25">
      <c r="D321" s="9"/>
      <c r="L321" s="44"/>
    </row>
    <row r="322" spans="4:12" ht="15.75" customHeight="1" x14ac:dyDescent="0.25">
      <c r="D322" s="9"/>
      <c r="L322" s="44"/>
    </row>
    <row r="323" spans="4:12" ht="15.75" customHeight="1" x14ac:dyDescent="0.25">
      <c r="D323" s="9"/>
      <c r="L323" s="44"/>
    </row>
    <row r="324" spans="4:12" ht="15.75" customHeight="1" x14ac:dyDescent="0.25">
      <c r="D324" s="9"/>
      <c r="L324" s="44"/>
    </row>
    <row r="325" spans="4:12" ht="15.75" customHeight="1" x14ac:dyDescent="0.25">
      <c r="D325" s="9"/>
      <c r="L325" s="44"/>
    </row>
    <row r="326" spans="4:12" ht="15.75" customHeight="1" x14ac:dyDescent="0.25">
      <c r="D326" s="9"/>
      <c r="L326" s="44"/>
    </row>
    <row r="327" spans="4:12" ht="15.75" customHeight="1" x14ac:dyDescent="0.25">
      <c r="D327" s="9"/>
      <c r="L327" s="44"/>
    </row>
    <row r="328" spans="4:12" ht="15.75" customHeight="1" x14ac:dyDescent="0.25">
      <c r="D328" s="9"/>
      <c r="L328" s="44"/>
    </row>
    <row r="329" spans="4:12" ht="15.75" customHeight="1" x14ac:dyDescent="0.25">
      <c r="D329" s="9"/>
      <c r="L329" s="44"/>
    </row>
    <row r="330" spans="4:12" ht="15.75" customHeight="1" x14ac:dyDescent="0.25">
      <c r="D330" s="9"/>
      <c r="L330" s="44"/>
    </row>
    <row r="331" spans="4:12" ht="15.75" customHeight="1" x14ac:dyDescent="0.25">
      <c r="D331" s="9"/>
      <c r="L331" s="44"/>
    </row>
    <row r="332" spans="4:12" ht="15.75" customHeight="1" x14ac:dyDescent="0.25">
      <c r="D332" s="9"/>
      <c r="L332" s="44"/>
    </row>
    <row r="333" spans="4:12" ht="15.75" customHeight="1" x14ac:dyDescent="0.25">
      <c r="D333" s="9"/>
      <c r="L333" s="44"/>
    </row>
    <row r="334" spans="4:12" ht="15.75" customHeight="1" x14ac:dyDescent="0.25">
      <c r="D334" s="9"/>
      <c r="L334" s="44"/>
    </row>
    <row r="335" spans="4:12" ht="15.75" customHeight="1" x14ac:dyDescent="0.25">
      <c r="D335" s="9"/>
      <c r="L335" s="44"/>
    </row>
    <row r="336" spans="4:12" ht="15.75" customHeight="1" x14ac:dyDescent="0.25">
      <c r="D336" s="9"/>
      <c r="L336" s="44"/>
    </row>
    <row r="337" spans="4:12" ht="15.75" customHeight="1" x14ac:dyDescent="0.25">
      <c r="D337" s="9"/>
      <c r="L337" s="44"/>
    </row>
    <row r="338" spans="4:12" ht="15.75" customHeight="1" x14ac:dyDescent="0.25">
      <c r="D338" s="9"/>
      <c r="L338" s="44"/>
    </row>
    <row r="339" spans="4:12" ht="15.75" customHeight="1" x14ac:dyDescent="0.25">
      <c r="D339" s="9"/>
      <c r="L339" s="44"/>
    </row>
    <row r="340" spans="4:12" ht="15.75" customHeight="1" x14ac:dyDescent="0.25">
      <c r="D340" s="9"/>
      <c r="L340" s="44"/>
    </row>
    <row r="341" spans="4:12" ht="15.75" customHeight="1" x14ac:dyDescent="0.25">
      <c r="D341" s="9"/>
      <c r="L341" s="44"/>
    </row>
    <row r="342" spans="4:12" ht="15.75" customHeight="1" x14ac:dyDescent="0.25">
      <c r="D342" s="9"/>
      <c r="L342" s="44"/>
    </row>
    <row r="343" spans="4:12" ht="15.75" customHeight="1" x14ac:dyDescent="0.25">
      <c r="D343" s="9"/>
      <c r="L343" s="44"/>
    </row>
    <row r="344" spans="4:12" ht="15.75" customHeight="1" x14ac:dyDescent="0.25">
      <c r="D344" s="9"/>
      <c r="L344" s="44"/>
    </row>
    <row r="345" spans="4:12" ht="15.75" customHeight="1" x14ac:dyDescent="0.25">
      <c r="D345" s="9"/>
      <c r="L345" s="44"/>
    </row>
    <row r="346" spans="4:12" ht="15.75" customHeight="1" x14ac:dyDescent="0.25">
      <c r="D346" s="9"/>
      <c r="L346" s="44"/>
    </row>
    <row r="347" spans="4:12" ht="15.75" customHeight="1" x14ac:dyDescent="0.25">
      <c r="D347" s="9"/>
      <c r="L347" s="44"/>
    </row>
    <row r="348" spans="4:12" ht="15.75" customHeight="1" x14ac:dyDescent="0.25">
      <c r="D348" s="9"/>
      <c r="L348" s="44"/>
    </row>
    <row r="349" spans="4:12" ht="15.75" customHeight="1" x14ac:dyDescent="0.25">
      <c r="D349" s="9"/>
      <c r="L349" s="44"/>
    </row>
    <row r="350" spans="4:12" ht="15.75" customHeight="1" x14ac:dyDescent="0.25">
      <c r="D350" s="9"/>
      <c r="L350" s="44"/>
    </row>
    <row r="351" spans="4:12" ht="15.75" customHeight="1" x14ac:dyDescent="0.25">
      <c r="D351" s="9"/>
      <c r="L351" s="44"/>
    </row>
    <row r="352" spans="4:12" ht="15.75" customHeight="1" x14ac:dyDescent="0.25">
      <c r="D352" s="9"/>
      <c r="L352" s="44"/>
    </row>
    <row r="353" spans="4:12" ht="15.75" customHeight="1" x14ac:dyDescent="0.25">
      <c r="D353" s="9"/>
      <c r="L353" s="44"/>
    </row>
    <row r="354" spans="4:12" ht="15.75" customHeight="1" x14ac:dyDescent="0.25">
      <c r="D354" s="9"/>
      <c r="L354" s="44"/>
    </row>
    <row r="355" spans="4:12" ht="15.75" customHeight="1" x14ac:dyDescent="0.25">
      <c r="D355" s="9"/>
      <c r="L355" s="44"/>
    </row>
    <row r="356" spans="4:12" ht="15.75" customHeight="1" x14ac:dyDescent="0.25">
      <c r="D356" s="9"/>
      <c r="L356" s="44"/>
    </row>
    <row r="357" spans="4:12" ht="15.75" customHeight="1" x14ac:dyDescent="0.25">
      <c r="D357" s="9"/>
      <c r="L357" s="44"/>
    </row>
    <row r="358" spans="4:12" ht="15.75" customHeight="1" x14ac:dyDescent="0.25">
      <c r="D358" s="9"/>
      <c r="L358" s="44"/>
    </row>
    <row r="359" spans="4:12" ht="15.75" customHeight="1" x14ac:dyDescent="0.25">
      <c r="D359" s="9"/>
      <c r="L359" s="44"/>
    </row>
    <row r="360" spans="4:12" ht="15.75" customHeight="1" x14ac:dyDescent="0.25">
      <c r="D360" s="9"/>
      <c r="L360" s="44"/>
    </row>
    <row r="361" spans="4:12" ht="15.75" customHeight="1" x14ac:dyDescent="0.25">
      <c r="D361" s="9"/>
      <c r="L361" s="44"/>
    </row>
    <row r="362" spans="4:12" ht="15.75" customHeight="1" x14ac:dyDescent="0.25">
      <c r="D362" s="9"/>
      <c r="L362" s="44"/>
    </row>
    <row r="363" spans="4:12" ht="15.75" customHeight="1" x14ac:dyDescent="0.25">
      <c r="D363" s="9"/>
      <c r="L363" s="44"/>
    </row>
    <row r="364" spans="4:12" ht="15.75" customHeight="1" x14ac:dyDescent="0.25">
      <c r="D364" s="9"/>
      <c r="L364" s="44"/>
    </row>
    <row r="365" spans="4:12" ht="15.75" customHeight="1" x14ac:dyDescent="0.25">
      <c r="D365" s="9"/>
      <c r="L365" s="44"/>
    </row>
    <row r="366" spans="4:12" ht="15.75" customHeight="1" x14ac:dyDescent="0.25">
      <c r="D366" s="9"/>
      <c r="L366" s="44"/>
    </row>
    <row r="367" spans="4:12" ht="15.75" customHeight="1" x14ac:dyDescent="0.25">
      <c r="D367" s="9"/>
      <c r="L367" s="44"/>
    </row>
    <row r="368" spans="4:12" ht="15.75" customHeight="1" x14ac:dyDescent="0.25">
      <c r="D368" s="9"/>
      <c r="L368" s="44"/>
    </row>
    <row r="369" spans="4:12" ht="15.75" customHeight="1" x14ac:dyDescent="0.25">
      <c r="D369" s="9"/>
      <c r="L369" s="44"/>
    </row>
    <row r="370" spans="4:12" ht="15.75" customHeight="1" x14ac:dyDescent="0.25">
      <c r="D370" s="9"/>
      <c r="L370" s="44"/>
    </row>
    <row r="371" spans="4:12" ht="15.75" customHeight="1" x14ac:dyDescent="0.25">
      <c r="D371" s="9"/>
      <c r="L371" s="44"/>
    </row>
    <row r="372" spans="4:12" ht="15.75" customHeight="1" x14ac:dyDescent="0.25">
      <c r="D372" s="9"/>
      <c r="L372" s="44"/>
    </row>
    <row r="373" spans="4:12" ht="15.75" customHeight="1" x14ac:dyDescent="0.25">
      <c r="D373" s="9"/>
      <c r="L373" s="44"/>
    </row>
    <row r="374" spans="4:12" ht="15.75" customHeight="1" x14ac:dyDescent="0.25">
      <c r="D374" s="9"/>
      <c r="L374" s="44"/>
    </row>
    <row r="375" spans="4:12" ht="15.75" customHeight="1" x14ac:dyDescent="0.25">
      <c r="D375" s="9"/>
      <c r="L375" s="44"/>
    </row>
    <row r="376" spans="4:12" ht="15.75" customHeight="1" x14ac:dyDescent="0.25">
      <c r="D376" s="9"/>
      <c r="L376" s="44"/>
    </row>
    <row r="377" spans="4:12" ht="15.75" customHeight="1" x14ac:dyDescent="0.25">
      <c r="D377" s="9"/>
      <c r="L377" s="44"/>
    </row>
    <row r="378" spans="4:12" ht="15.75" customHeight="1" x14ac:dyDescent="0.25">
      <c r="D378" s="9"/>
      <c r="L378" s="44"/>
    </row>
    <row r="379" spans="4:12" ht="15.75" customHeight="1" x14ac:dyDescent="0.25">
      <c r="D379" s="9"/>
      <c r="L379" s="44"/>
    </row>
    <row r="380" spans="4:12" ht="15.75" customHeight="1" x14ac:dyDescent="0.25">
      <c r="D380" s="9"/>
      <c r="L380" s="44"/>
    </row>
    <row r="381" spans="4:12" ht="15.75" customHeight="1" x14ac:dyDescent="0.25">
      <c r="D381" s="9"/>
      <c r="L381" s="44"/>
    </row>
    <row r="382" spans="4:12" ht="15.75" customHeight="1" x14ac:dyDescent="0.25">
      <c r="D382" s="9"/>
      <c r="L382" s="44"/>
    </row>
    <row r="383" spans="4:12" ht="15.75" customHeight="1" x14ac:dyDescent="0.25">
      <c r="D383" s="9"/>
      <c r="L383" s="44"/>
    </row>
    <row r="384" spans="4:12" ht="15.75" customHeight="1" x14ac:dyDescent="0.25">
      <c r="D384" s="9"/>
      <c r="L384" s="44"/>
    </row>
    <row r="385" spans="4:12" ht="15.75" customHeight="1" x14ac:dyDescent="0.25">
      <c r="D385" s="9"/>
      <c r="L385" s="44"/>
    </row>
    <row r="386" spans="4:12" ht="15.75" customHeight="1" x14ac:dyDescent="0.25">
      <c r="D386" s="9"/>
      <c r="L386" s="44"/>
    </row>
    <row r="387" spans="4:12" ht="15.75" customHeight="1" x14ac:dyDescent="0.25">
      <c r="D387" s="9"/>
      <c r="L387" s="44"/>
    </row>
    <row r="388" spans="4:12" ht="15.75" customHeight="1" x14ac:dyDescent="0.25">
      <c r="D388" s="9"/>
      <c r="L388" s="44"/>
    </row>
    <row r="389" spans="4:12" ht="15.75" customHeight="1" x14ac:dyDescent="0.25">
      <c r="D389" s="9"/>
      <c r="L389" s="44"/>
    </row>
    <row r="390" spans="4:12" ht="15.75" customHeight="1" x14ac:dyDescent="0.25">
      <c r="D390" s="9"/>
      <c r="L390" s="44"/>
    </row>
    <row r="391" spans="4:12" ht="15.75" customHeight="1" x14ac:dyDescent="0.25">
      <c r="D391" s="9"/>
      <c r="L391" s="44"/>
    </row>
    <row r="392" spans="4:12" ht="15.75" customHeight="1" x14ac:dyDescent="0.25">
      <c r="D392" s="9"/>
      <c r="L392" s="44"/>
    </row>
    <row r="393" spans="4:12" ht="15.75" customHeight="1" x14ac:dyDescent="0.25">
      <c r="D393" s="9"/>
      <c r="L393" s="44"/>
    </row>
    <row r="394" spans="4:12" ht="15.75" customHeight="1" x14ac:dyDescent="0.25">
      <c r="D394" s="9"/>
      <c r="L394" s="44"/>
    </row>
    <row r="395" spans="4:12" ht="15.75" customHeight="1" x14ac:dyDescent="0.25">
      <c r="D395" s="9"/>
      <c r="L395" s="44"/>
    </row>
    <row r="396" spans="4:12" ht="15.75" customHeight="1" x14ac:dyDescent="0.25">
      <c r="D396" s="9"/>
      <c r="L396" s="44"/>
    </row>
    <row r="397" spans="4:12" ht="15.75" customHeight="1" x14ac:dyDescent="0.25">
      <c r="D397" s="9"/>
      <c r="L397" s="44"/>
    </row>
    <row r="398" spans="4:12" ht="15.75" customHeight="1" x14ac:dyDescent="0.25">
      <c r="D398" s="9"/>
      <c r="L398" s="44"/>
    </row>
    <row r="399" spans="4:12" ht="15.75" customHeight="1" x14ac:dyDescent="0.25">
      <c r="D399" s="9"/>
      <c r="L399" s="44"/>
    </row>
    <row r="400" spans="4:12" ht="15.75" customHeight="1" x14ac:dyDescent="0.25">
      <c r="D400" s="9"/>
      <c r="L400" s="44"/>
    </row>
    <row r="401" spans="4:12" ht="15.75" customHeight="1" x14ac:dyDescent="0.25">
      <c r="D401" s="9"/>
      <c r="L401" s="44"/>
    </row>
    <row r="402" spans="4:12" ht="15.75" customHeight="1" x14ac:dyDescent="0.25">
      <c r="D402" s="9"/>
      <c r="L402" s="44"/>
    </row>
    <row r="403" spans="4:12" ht="15.75" customHeight="1" x14ac:dyDescent="0.25">
      <c r="D403" s="9"/>
      <c r="L403" s="44"/>
    </row>
    <row r="404" spans="4:12" ht="15.75" customHeight="1" x14ac:dyDescent="0.25">
      <c r="D404" s="9"/>
      <c r="L404" s="44"/>
    </row>
    <row r="405" spans="4:12" ht="15.75" customHeight="1" x14ac:dyDescent="0.25">
      <c r="D405" s="9"/>
      <c r="L405" s="44"/>
    </row>
    <row r="406" spans="4:12" ht="15.75" customHeight="1" x14ac:dyDescent="0.25">
      <c r="D406" s="9"/>
      <c r="L406" s="44"/>
    </row>
    <row r="407" spans="4:12" ht="15.75" customHeight="1" x14ac:dyDescent="0.25">
      <c r="D407" s="9"/>
      <c r="L407" s="44"/>
    </row>
    <row r="408" spans="4:12" ht="15.75" customHeight="1" x14ac:dyDescent="0.25">
      <c r="D408" s="9"/>
      <c r="L408" s="44"/>
    </row>
    <row r="409" spans="4:12" ht="15.75" customHeight="1" x14ac:dyDescent="0.25">
      <c r="D409" s="9"/>
      <c r="L409" s="44"/>
    </row>
    <row r="410" spans="4:12" ht="15.75" customHeight="1" x14ac:dyDescent="0.25">
      <c r="D410" s="9"/>
      <c r="L410" s="44"/>
    </row>
    <row r="411" spans="4:12" ht="15.75" customHeight="1" x14ac:dyDescent="0.25">
      <c r="D411" s="9"/>
      <c r="L411" s="44"/>
    </row>
    <row r="412" spans="4:12" ht="15.75" customHeight="1" x14ac:dyDescent="0.25">
      <c r="D412" s="9"/>
      <c r="L412" s="44"/>
    </row>
    <row r="413" spans="4:12" ht="15.75" customHeight="1" x14ac:dyDescent="0.25">
      <c r="D413" s="9"/>
      <c r="L413" s="44"/>
    </row>
    <row r="414" spans="4:12" ht="15.75" customHeight="1" x14ac:dyDescent="0.25">
      <c r="D414" s="9"/>
      <c r="L414" s="44"/>
    </row>
    <row r="415" spans="4:12" ht="15.75" customHeight="1" x14ac:dyDescent="0.25">
      <c r="D415" s="9"/>
      <c r="L415" s="44"/>
    </row>
    <row r="416" spans="4:12" ht="15.75" customHeight="1" x14ac:dyDescent="0.25">
      <c r="D416" s="9"/>
      <c r="L416" s="44"/>
    </row>
    <row r="417" spans="4:12" ht="15.75" customHeight="1" x14ac:dyDescent="0.25">
      <c r="D417" s="9"/>
      <c r="L417" s="44"/>
    </row>
    <row r="418" spans="4:12" ht="15.75" customHeight="1" x14ac:dyDescent="0.25">
      <c r="D418" s="9"/>
      <c r="L418" s="44"/>
    </row>
    <row r="419" spans="4:12" ht="15.75" customHeight="1" x14ac:dyDescent="0.25">
      <c r="D419" s="9"/>
      <c r="L419" s="44"/>
    </row>
    <row r="420" spans="4:12" ht="15.75" customHeight="1" x14ac:dyDescent="0.25">
      <c r="D420" s="9"/>
      <c r="L420" s="44"/>
    </row>
    <row r="421" spans="4:12" ht="15.75" customHeight="1" x14ac:dyDescent="0.25">
      <c r="D421" s="9"/>
      <c r="L421" s="44"/>
    </row>
    <row r="422" spans="4:12" ht="15.75" customHeight="1" x14ac:dyDescent="0.25">
      <c r="D422" s="9"/>
      <c r="L422" s="44"/>
    </row>
    <row r="423" spans="4:12" ht="15.75" customHeight="1" x14ac:dyDescent="0.25">
      <c r="D423" s="9"/>
      <c r="L423" s="44"/>
    </row>
    <row r="424" spans="4:12" ht="15.75" customHeight="1" x14ac:dyDescent="0.25">
      <c r="D424" s="9"/>
      <c r="L424" s="44"/>
    </row>
    <row r="425" spans="4:12" ht="15.75" customHeight="1" x14ac:dyDescent="0.25">
      <c r="D425" s="9"/>
      <c r="L425" s="44"/>
    </row>
    <row r="426" spans="4:12" ht="15.75" customHeight="1" x14ac:dyDescent="0.25">
      <c r="D426" s="9"/>
      <c r="L426" s="44"/>
    </row>
    <row r="427" spans="4:12" ht="15.75" customHeight="1" x14ac:dyDescent="0.25">
      <c r="D427" s="9"/>
      <c r="L427" s="44"/>
    </row>
    <row r="428" spans="4:12" ht="15.75" customHeight="1" x14ac:dyDescent="0.25">
      <c r="D428" s="9"/>
      <c r="L428" s="44"/>
    </row>
    <row r="429" spans="4:12" ht="15.75" customHeight="1" x14ac:dyDescent="0.25">
      <c r="D429" s="9"/>
      <c r="L429" s="44"/>
    </row>
    <row r="430" spans="4:12" ht="15.75" customHeight="1" x14ac:dyDescent="0.25">
      <c r="D430" s="9"/>
      <c r="L430" s="44"/>
    </row>
    <row r="431" spans="4:12" ht="15.75" customHeight="1" x14ac:dyDescent="0.25">
      <c r="D431" s="9"/>
      <c r="L431" s="44"/>
    </row>
    <row r="432" spans="4:12" ht="15.75" customHeight="1" x14ac:dyDescent="0.25">
      <c r="D432" s="9"/>
      <c r="L432" s="44"/>
    </row>
    <row r="433" spans="4:12" ht="15.75" customHeight="1" x14ac:dyDescent="0.25">
      <c r="D433" s="9"/>
      <c r="L433" s="44"/>
    </row>
    <row r="434" spans="4:12" ht="15.75" customHeight="1" x14ac:dyDescent="0.25">
      <c r="D434" s="9"/>
      <c r="L434" s="44"/>
    </row>
    <row r="435" spans="4:12" ht="15.75" customHeight="1" x14ac:dyDescent="0.25">
      <c r="D435" s="9"/>
      <c r="L435" s="44"/>
    </row>
    <row r="436" spans="4:12" ht="15.75" customHeight="1" x14ac:dyDescent="0.25">
      <c r="D436" s="9"/>
      <c r="L436" s="44"/>
    </row>
    <row r="437" spans="4:12" ht="15.75" customHeight="1" x14ac:dyDescent="0.25">
      <c r="D437" s="9"/>
      <c r="L437" s="44"/>
    </row>
    <row r="438" spans="4:12" ht="15.75" customHeight="1" x14ac:dyDescent="0.25">
      <c r="D438" s="9"/>
      <c r="L438" s="44"/>
    </row>
    <row r="439" spans="4:12" ht="15.75" customHeight="1" x14ac:dyDescent="0.25">
      <c r="D439" s="9"/>
      <c r="L439" s="44"/>
    </row>
    <row r="440" spans="4:12" ht="15.75" customHeight="1" x14ac:dyDescent="0.25">
      <c r="D440" s="9"/>
      <c r="L440" s="44"/>
    </row>
    <row r="441" spans="4:12" ht="15.75" customHeight="1" x14ac:dyDescent="0.25">
      <c r="D441" s="9"/>
      <c r="L441" s="44"/>
    </row>
    <row r="442" spans="4:12" ht="15.75" customHeight="1" x14ac:dyDescent="0.25">
      <c r="D442" s="9"/>
      <c r="L442" s="44"/>
    </row>
    <row r="443" spans="4:12" ht="15.75" customHeight="1" x14ac:dyDescent="0.25">
      <c r="D443" s="9"/>
      <c r="L443" s="44"/>
    </row>
    <row r="444" spans="4:12" ht="15.75" customHeight="1" x14ac:dyDescent="0.25">
      <c r="D444" s="9"/>
      <c r="L444" s="44"/>
    </row>
    <row r="445" spans="4:12" ht="15.75" customHeight="1" x14ac:dyDescent="0.25">
      <c r="D445" s="9"/>
      <c r="L445" s="44"/>
    </row>
    <row r="446" spans="4:12" ht="15.75" customHeight="1" x14ac:dyDescent="0.25">
      <c r="D446" s="9"/>
      <c r="L446" s="44"/>
    </row>
    <row r="447" spans="4:12" ht="15.75" customHeight="1" x14ac:dyDescent="0.25">
      <c r="D447" s="9"/>
      <c r="L447" s="44"/>
    </row>
    <row r="448" spans="4:12" ht="15.75" customHeight="1" x14ac:dyDescent="0.25">
      <c r="D448" s="9"/>
      <c r="L448" s="44"/>
    </row>
    <row r="449" spans="4:12" ht="15.75" customHeight="1" x14ac:dyDescent="0.25">
      <c r="D449" s="9"/>
      <c r="L449" s="44"/>
    </row>
    <row r="450" spans="4:12" ht="15.75" customHeight="1" x14ac:dyDescent="0.25">
      <c r="D450" s="9"/>
      <c r="L450" s="44"/>
    </row>
    <row r="451" spans="4:12" ht="15.75" customHeight="1" x14ac:dyDescent="0.25">
      <c r="D451" s="9"/>
      <c r="L451" s="44"/>
    </row>
    <row r="452" spans="4:12" ht="15.75" customHeight="1" x14ac:dyDescent="0.25">
      <c r="D452" s="9"/>
      <c r="L452" s="44"/>
    </row>
    <row r="453" spans="4:12" ht="15.75" customHeight="1" x14ac:dyDescent="0.25">
      <c r="D453" s="9"/>
      <c r="L453" s="44"/>
    </row>
    <row r="454" spans="4:12" ht="15.75" customHeight="1" x14ac:dyDescent="0.25">
      <c r="D454" s="9"/>
      <c r="L454" s="44"/>
    </row>
    <row r="455" spans="4:12" ht="15.75" customHeight="1" x14ac:dyDescent="0.25">
      <c r="D455" s="9"/>
      <c r="L455" s="44"/>
    </row>
    <row r="456" spans="4:12" ht="15.75" customHeight="1" x14ac:dyDescent="0.25">
      <c r="D456" s="9"/>
      <c r="L456" s="44"/>
    </row>
    <row r="457" spans="4:12" ht="15.75" customHeight="1" x14ac:dyDescent="0.25">
      <c r="D457" s="9"/>
      <c r="L457" s="44"/>
    </row>
    <row r="458" spans="4:12" ht="15.75" customHeight="1" x14ac:dyDescent="0.25">
      <c r="D458" s="9"/>
      <c r="L458" s="44"/>
    </row>
    <row r="459" spans="4:12" ht="15.75" customHeight="1" x14ac:dyDescent="0.25">
      <c r="D459" s="9"/>
      <c r="L459" s="44"/>
    </row>
    <row r="460" spans="4:12" ht="15.75" customHeight="1" x14ac:dyDescent="0.25">
      <c r="D460" s="9"/>
      <c r="L460" s="44"/>
    </row>
    <row r="461" spans="4:12" ht="15.75" customHeight="1" x14ac:dyDescent="0.25">
      <c r="D461" s="9"/>
      <c r="L461" s="44"/>
    </row>
    <row r="462" spans="4:12" ht="15.75" customHeight="1" x14ac:dyDescent="0.25">
      <c r="D462" s="9"/>
      <c r="L462" s="44"/>
    </row>
    <row r="463" spans="4:12" ht="15.75" customHeight="1" x14ac:dyDescent="0.25">
      <c r="D463" s="9"/>
      <c r="L463" s="44"/>
    </row>
    <row r="464" spans="4:12" ht="15.75" customHeight="1" x14ac:dyDescent="0.25">
      <c r="D464" s="9"/>
      <c r="L464" s="44"/>
    </row>
    <row r="465" spans="4:12" ht="15.75" customHeight="1" x14ac:dyDescent="0.25">
      <c r="D465" s="9"/>
      <c r="L465" s="44"/>
    </row>
    <row r="466" spans="4:12" ht="15.75" customHeight="1" x14ac:dyDescent="0.25">
      <c r="D466" s="9"/>
      <c r="L466" s="44"/>
    </row>
    <row r="467" spans="4:12" ht="15.75" customHeight="1" x14ac:dyDescent="0.25">
      <c r="D467" s="9"/>
      <c r="L467" s="44"/>
    </row>
    <row r="468" spans="4:12" ht="15.75" customHeight="1" x14ac:dyDescent="0.25">
      <c r="D468" s="9"/>
      <c r="L468" s="44"/>
    </row>
    <row r="469" spans="4:12" ht="15.75" customHeight="1" x14ac:dyDescent="0.25">
      <c r="D469" s="9"/>
      <c r="L469" s="44"/>
    </row>
    <row r="470" spans="4:12" ht="15.75" customHeight="1" x14ac:dyDescent="0.25">
      <c r="D470" s="9"/>
      <c r="L470" s="44"/>
    </row>
    <row r="471" spans="4:12" ht="15.75" customHeight="1" x14ac:dyDescent="0.25">
      <c r="D471" s="9"/>
      <c r="L471" s="44"/>
    </row>
    <row r="472" spans="4:12" ht="15.75" customHeight="1" x14ac:dyDescent="0.25">
      <c r="D472" s="9"/>
      <c r="L472" s="44"/>
    </row>
    <row r="473" spans="4:12" ht="15.75" customHeight="1" x14ac:dyDescent="0.25">
      <c r="D473" s="9"/>
      <c r="L473" s="44"/>
    </row>
    <row r="474" spans="4:12" ht="15.75" customHeight="1" x14ac:dyDescent="0.25">
      <c r="D474" s="9"/>
      <c r="L474" s="44"/>
    </row>
    <row r="475" spans="4:12" ht="15.75" customHeight="1" x14ac:dyDescent="0.25">
      <c r="D475" s="9"/>
      <c r="L475" s="44"/>
    </row>
    <row r="476" spans="4:12" ht="15.75" customHeight="1" x14ac:dyDescent="0.25">
      <c r="D476" s="9"/>
      <c r="L476" s="44"/>
    </row>
    <row r="477" spans="4:12" ht="15.75" customHeight="1" x14ac:dyDescent="0.25">
      <c r="D477" s="9"/>
      <c r="L477" s="44"/>
    </row>
    <row r="478" spans="4:12" ht="15.75" customHeight="1" x14ac:dyDescent="0.25">
      <c r="D478" s="9"/>
      <c r="L478" s="44"/>
    </row>
    <row r="479" spans="4:12" ht="15.75" customHeight="1" x14ac:dyDescent="0.25">
      <c r="D479" s="9"/>
      <c r="L479" s="44"/>
    </row>
    <row r="480" spans="4:12" ht="15.75" customHeight="1" x14ac:dyDescent="0.25">
      <c r="D480" s="9"/>
      <c r="L480" s="44"/>
    </row>
    <row r="481" spans="4:12" ht="15.75" customHeight="1" x14ac:dyDescent="0.25">
      <c r="D481" s="9"/>
      <c r="L481" s="44"/>
    </row>
    <row r="482" spans="4:12" ht="15.75" customHeight="1" x14ac:dyDescent="0.25">
      <c r="D482" s="9"/>
      <c r="L482" s="44"/>
    </row>
    <row r="483" spans="4:12" ht="15.75" customHeight="1" x14ac:dyDescent="0.25">
      <c r="D483" s="9"/>
      <c r="L483" s="44"/>
    </row>
    <row r="484" spans="4:12" ht="15.75" customHeight="1" x14ac:dyDescent="0.25">
      <c r="D484" s="9"/>
      <c r="L484" s="44"/>
    </row>
    <row r="485" spans="4:12" ht="15.75" customHeight="1" x14ac:dyDescent="0.25">
      <c r="D485" s="9"/>
      <c r="L485" s="44"/>
    </row>
    <row r="486" spans="4:12" ht="15.75" customHeight="1" x14ac:dyDescent="0.25">
      <c r="D486" s="9"/>
      <c r="L486" s="44"/>
    </row>
    <row r="487" spans="4:12" ht="15.75" customHeight="1" x14ac:dyDescent="0.25">
      <c r="D487" s="9"/>
      <c r="L487" s="44"/>
    </row>
    <row r="488" spans="4:12" ht="15.75" customHeight="1" x14ac:dyDescent="0.25">
      <c r="D488" s="9"/>
      <c r="L488" s="44"/>
    </row>
    <row r="489" spans="4:12" ht="15.75" customHeight="1" x14ac:dyDescent="0.25">
      <c r="D489" s="9"/>
      <c r="L489" s="44"/>
    </row>
    <row r="490" spans="4:12" ht="15.75" customHeight="1" x14ac:dyDescent="0.25">
      <c r="D490" s="9"/>
      <c r="L490" s="44"/>
    </row>
    <row r="491" spans="4:12" ht="15.75" customHeight="1" x14ac:dyDescent="0.25">
      <c r="D491" s="9"/>
      <c r="L491" s="44"/>
    </row>
    <row r="492" spans="4:12" ht="15.75" customHeight="1" x14ac:dyDescent="0.25">
      <c r="D492" s="9"/>
      <c r="L492" s="44"/>
    </row>
    <row r="493" spans="4:12" ht="15.75" customHeight="1" x14ac:dyDescent="0.25">
      <c r="D493" s="9"/>
      <c r="L493" s="44"/>
    </row>
    <row r="494" spans="4:12" ht="15.75" customHeight="1" x14ac:dyDescent="0.25">
      <c r="D494" s="9"/>
      <c r="L494" s="44"/>
    </row>
    <row r="495" spans="4:12" ht="15.75" customHeight="1" x14ac:dyDescent="0.25">
      <c r="D495" s="9"/>
      <c r="L495" s="44"/>
    </row>
    <row r="496" spans="4:12" ht="15.75" customHeight="1" x14ac:dyDescent="0.25">
      <c r="D496" s="9"/>
      <c r="L496" s="44"/>
    </row>
    <row r="497" spans="4:12" ht="15.75" customHeight="1" x14ac:dyDescent="0.25">
      <c r="D497" s="9"/>
      <c r="L497" s="44"/>
    </row>
    <row r="498" spans="4:12" ht="15.75" customHeight="1" x14ac:dyDescent="0.25">
      <c r="D498" s="9"/>
      <c r="L498" s="44"/>
    </row>
    <row r="499" spans="4:12" ht="15.75" customHeight="1" x14ac:dyDescent="0.25">
      <c r="D499" s="9"/>
      <c r="L499" s="44"/>
    </row>
    <row r="500" spans="4:12" ht="15.75" customHeight="1" x14ac:dyDescent="0.25">
      <c r="D500" s="9"/>
      <c r="L500" s="44"/>
    </row>
    <row r="501" spans="4:12" ht="15.75" customHeight="1" x14ac:dyDescent="0.25">
      <c r="D501" s="9"/>
      <c r="L501" s="44"/>
    </row>
    <row r="502" spans="4:12" ht="15.75" customHeight="1" x14ac:dyDescent="0.25">
      <c r="D502" s="9"/>
      <c r="L502" s="44"/>
    </row>
    <row r="503" spans="4:12" ht="15.75" customHeight="1" x14ac:dyDescent="0.25">
      <c r="D503" s="9"/>
      <c r="L503" s="44"/>
    </row>
    <row r="504" spans="4:12" ht="15.75" customHeight="1" x14ac:dyDescent="0.25">
      <c r="D504" s="9"/>
      <c r="L504" s="44"/>
    </row>
    <row r="505" spans="4:12" ht="15.75" customHeight="1" x14ac:dyDescent="0.25">
      <c r="D505" s="9"/>
      <c r="L505" s="44"/>
    </row>
    <row r="506" spans="4:12" ht="15.75" customHeight="1" x14ac:dyDescent="0.25">
      <c r="D506" s="9"/>
      <c r="L506" s="44"/>
    </row>
    <row r="507" spans="4:12" ht="15.75" customHeight="1" x14ac:dyDescent="0.25">
      <c r="D507" s="9"/>
      <c r="L507" s="44"/>
    </row>
    <row r="508" spans="4:12" ht="15.75" customHeight="1" x14ac:dyDescent="0.25">
      <c r="D508" s="9"/>
      <c r="L508" s="44"/>
    </row>
    <row r="509" spans="4:12" ht="15.75" customHeight="1" x14ac:dyDescent="0.25">
      <c r="D509" s="9"/>
      <c r="L509" s="44"/>
    </row>
    <row r="510" spans="4:12" ht="15.75" customHeight="1" x14ac:dyDescent="0.25">
      <c r="D510" s="9"/>
      <c r="L510" s="44"/>
    </row>
    <row r="511" spans="4:12" ht="15.75" customHeight="1" x14ac:dyDescent="0.25">
      <c r="D511" s="9"/>
      <c r="L511" s="44"/>
    </row>
    <row r="512" spans="4:12" ht="15.75" customHeight="1" x14ac:dyDescent="0.25">
      <c r="D512" s="9"/>
      <c r="L512" s="44"/>
    </row>
    <row r="513" spans="4:12" ht="15.75" customHeight="1" x14ac:dyDescent="0.25">
      <c r="D513" s="9"/>
      <c r="L513" s="44"/>
    </row>
    <row r="514" spans="4:12" ht="15.75" customHeight="1" x14ac:dyDescent="0.25">
      <c r="D514" s="9"/>
      <c r="L514" s="44"/>
    </row>
    <row r="515" spans="4:12" ht="15.75" customHeight="1" x14ac:dyDescent="0.25">
      <c r="D515" s="9"/>
      <c r="L515" s="44"/>
    </row>
    <row r="516" spans="4:12" ht="15.75" customHeight="1" x14ac:dyDescent="0.25">
      <c r="D516" s="9"/>
      <c r="L516" s="44"/>
    </row>
    <row r="517" spans="4:12" ht="15.75" customHeight="1" x14ac:dyDescent="0.25">
      <c r="D517" s="9"/>
      <c r="L517" s="44"/>
    </row>
    <row r="518" spans="4:12" ht="15.75" customHeight="1" x14ac:dyDescent="0.25">
      <c r="D518" s="9"/>
      <c r="L518" s="44"/>
    </row>
    <row r="519" spans="4:12" ht="15.75" customHeight="1" x14ac:dyDescent="0.25">
      <c r="D519" s="9"/>
      <c r="L519" s="44"/>
    </row>
    <row r="520" spans="4:12" ht="15.75" customHeight="1" x14ac:dyDescent="0.25">
      <c r="D520" s="9"/>
      <c r="L520" s="44"/>
    </row>
    <row r="521" spans="4:12" ht="15.75" customHeight="1" x14ac:dyDescent="0.25">
      <c r="D521" s="9"/>
      <c r="L521" s="44"/>
    </row>
    <row r="522" spans="4:12" ht="15.75" customHeight="1" x14ac:dyDescent="0.25">
      <c r="D522" s="9"/>
      <c r="L522" s="44"/>
    </row>
    <row r="523" spans="4:12" ht="15.75" customHeight="1" x14ac:dyDescent="0.25">
      <c r="D523" s="9"/>
      <c r="L523" s="44"/>
    </row>
    <row r="524" spans="4:12" ht="15.75" customHeight="1" x14ac:dyDescent="0.25">
      <c r="D524" s="9"/>
      <c r="L524" s="44"/>
    </row>
    <row r="525" spans="4:12" ht="15.75" customHeight="1" x14ac:dyDescent="0.25">
      <c r="D525" s="9"/>
      <c r="L525" s="44"/>
    </row>
    <row r="526" spans="4:12" ht="15.75" customHeight="1" x14ac:dyDescent="0.25">
      <c r="D526" s="9"/>
      <c r="L526" s="44"/>
    </row>
    <row r="527" spans="4:12" ht="15.75" customHeight="1" x14ac:dyDescent="0.25">
      <c r="D527" s="9"/>
      <c r="L527" s="44"/>
    </row>
    <row r="528" spans="4:12" ht="15.75" customHeight="1" x14ac:dyDescent="0.25">
      <c r="D528" s="9"/>
      <c r="L528" s="44"/>
    </row>
    <row r="529" spans="4:12" ht="15.75" customHeight="1" x14ac:dyDescent="0.25">
      <c r="D529" s="9"/>
      <c r="L529" s="44"/>
    </row>
    <row r="530" spans="4:12" ht="15.75" customHeight="1" x14ac:dyDescent="0.25">
      <c r="D530" s="9"/>
      <c r="L530" s="44"/>
    </row>
    <row r="531" spans="4:12" ht="15.75" customHeight="1" x14ac:dyDescent="0.25">
      <c r="D531" s="9"/>
      <c r="L531" s="44"/>
    </row>
    <row r="532" spans="4:12" ht="15.75" customHeight="1" x14ac:dyDescent="0.25">
      <c r="D532" s="9"/>
      <c r="L532" s="44"/>
    </row>
    <row r="533" spans="4:12" ht="15.75" customHeight="1" x14ac:dyDescent="0.25">
      <c r="D533" s="9"/>
      <c r="L533" s="44"/>
    </row>
    <row r="534" spans="4:12" ht="15.75" customHeight="1" x14ac:dyDescent="0.25">
      <c r="D534" s="9"/>
      <c r="L534" s="44"/>
    </row>
    <row r="535" spans="4:12" ht="15.75" customHeight="1" x14ac:dyDescent="0.25">
      <c r="D535" s="9"/>
      <c r="L535" s="44"/>
    </row>
    <row r="536" spans="4:12" ht="15.75" customHeight="1" x14ac:dyDescent="0.25">
      <c r="D536" s="9"/>
      <c r="L536" s="44"/>
    </row>
    <row r="537" spans="4:12" ht="15.75" customHeight="1" x14ac:dyDescent="0.25">
      <c r="D537" s="9"/>
      <c r="L537" s="44"/>
    </row>
    <row r="538" spans="4:12" ht="15.75" customHeight="1" x14ac:dyDescent="0.25">
      <c r="D538" s="9"/>
      <c r="L538" s="44"/>
    </row>
    <row r="539" spans="4:12" ht="15.75" customHeight="1" x14ac:dyDescent="0.25">
      <c r="D539" s="9"/>
      <c r="L539" s="44"/>
    </row>
    <row r="540" spans="4:12" ht="15.75" customHeight="1" x14ac:dyDescent="0.25">
      <c r="D540" s="9"/>
      <c r="L540" s="44"/>
    </row>
    <row r="541" spans="4:12" ht="15.75" customHeight="1" x14ac:dyDescent="0.25">
      <c r="D541" s="9"/>
      <c r="L541" s="44"/>
    </row>
    <row r="542" spans="4:12" ht="15.75" customHeight="1" x14ac:dyDescent="0.25">
      <c r="D542" s="9"/>
      <c r="L542" s="44"/>
    </row>
    <row r="543" spans="4:12" ht="15.75" customHeight="1" x14ac:dyDescent="0.25">
      <c r="D543" s="9"/>
      <c r="L543" s="44"/>
    </row>
    <row r="544" spans="4:12" ht="15.75" customHeight="1" x14ac:dyDescent="0.25">
      <c r="D544" s="9"/>
      <c r="L544" s="44"/>
    </row>
    <row r="545" spans="4:12" ht="15.75" customHeight="1" x14ac:dyDescent="0.25">
      <c r="D545" s="9"/>
      <c r="L545" s="44"/>
    </row>
    <row r="546" spans="4:12" ht="15.75" customHeight="1" x14ac:dyDescent="0.25">
      <c r="D546" s="9"/>
      <c r="L546" s="44"/>
    </row>
    <row r="547" spans="4:12" ht="15.75" customHeight="1" x14ac:dyDescent="0.25">
      <c r="D547" s="9"/>
      <c r="L547" s="44"/>
    </row>
    <row r="548" spans="4:12" ht="15.75" customHeight="1" x14ac:dyDescent="0.25">
      <c r="D548" s="9"/>
      <c r="L548" s="44"/>
    </row>
    <row r="549" spans="4:12" ht="15.75" customHeight="1" x14ac:dyDescent="0.25">
      <c r="D549" s="9"/>
      <c r="L549" s="44"/>
    </row>
    <row r="550" spans="4:12" ht="15.75" customHeight="1" x14ac:dyDescent="0.25">
      <c r="D550" s="9"/>
      <c r="L550" s="44"/>
    </row>
    <row r="551" spans="4:12" ht="15.75" customHeight="1" x14ac:dyDescent="0.25">
      <c r="D551" s="9"/>
      <c r="L551" s="44"/>
    </row>
    <row r="552" spans="4:12" ht="15.75" customHeight="1" x14ac:dyDescent="0.25">
      <c r="D552" s="9"/>
      <c r="L552" s="44"/>
    </row>
    <row r="553" spans="4:12" ht="15.75" customHeight="1" x14ac:dyDescent="0.25">
      <c r="D553" s="9"/>
      <c r="L553" s="44"/>
    </row>
    <row r="554" spans="4:12" ht="15.75" customHeight="1" x14ac:dyDescent="0.25">
      <c r="D554" s="9"/>
      <c r="L554" s="44"/>
    </row>
    <row r="555" spans="4:12" ht="15.75" customHeight="1" x14ac:dyDescent="0.25">
      <c r="D555" s="9"/>
      <c r="L555" s="44"/>
    </row>
    <row r="556" spans="4:12" ht="15.75" customHeight="1" x14ac:dyDescent="0.25">
      <c r="D556" s="9"/>
      <c r="L556" s="44"/>
    </row>
    <row r="557" spans="4:12" ht="15.75" customHeight="1" x14ac:dyDescent="0.25">
      <c r="D557" s="9"/>
      <c r="L557" s="44"/>
    </row>
    <row r="558" spans="4:12" ht="15.75" customHeight="1" x14ac:dyDescent="0.25">
      <c r="D558" s="9"/>
      <c r="L558" s="44"/>
    </row>
    <row r="559" spans="4:12" ht="15.75" customHeight="1" x14ac:dyDescent="0.25">
      <c r="D559" s="9"/>
      <c r="L559" s="44"/>
    </row>
    <row r="560" spans="4:12" ht="15.75" customHeight="1" x14ac:dyDescent="0.25">
      <c r="D560" s="9"/>
      <c r="L560" s="44"/>
    </row>
    <row r="561" spans="4:12" ht="15.75" customHeight="1" x14ac:dyDescent="0.25">
      <c r="D561" s="9"/>
      <c r="L561" s="44"/>
    </row>
    <row r="562" spans="4:12" ht="15.75" customHeight="1" x14ac:dyDescent="0.25">
      <c r="D562" s="9"/>
      <c r="L562" s="44"/>
    </row>
    <row r="563" spans="4:12" ht="15.75" customHeight="1" x14ac:dyDescent="0.25">
      <c r="D563" s="9"/>
      <c r="L563" s="44"/>
    </row>
    <row r="564" spans="4:12" ht="15.75" customHeight="1" x14ac:dyDescent="0.25">
      <c r="D564" s="9"/>
      <c r="L564" s="44"/>
    </row>
    <row r="565" spans="4:12" ht="15.75" customHeight="1" x14ac:dyDescent="0.25">
      <c r="D565" s="9"/>
      <c r="L565" s="44"/>
    </row>
    <row r="566" spans="4:12" ht="15.75" customHeight="1" x14ac:dyDescent="0.25">
      <c r="D566" s="9"/>
      <c r="L566" s="44"/>
    </row>
    <row r="567" spans="4:12" ht="15.75" customHeight="1" x14ac:dyDescent="0.25">
      <c r="D567" s="9"/>
      <c r="L567" s="44"/>
    </row>
    <row r="568" spans="4:12" ht="15.75" customHeight="1" x14ac:dyDescent="0.25">
      <c r="D568" s="9"/>
      <c r="L568" s="44"/>
    </row>
    <row r="569" spans="4:12" ht="15.75" customHeight="1" x14ac:dyDescent="0.25">
      <c r="D569" s="9"/>
      <c r="L569" s="44"/>
    </row>
    <row r="570" spans="4:12" ht="15.75" customHeight="1" x14ac:dyDescent="0.25">
      <c r="D570" s="9"/>
      <c r="L570" s="44"/>
    </row>
    <row r="571" spans="4:12" ht="15.75" customHeight="1" x14ac:dyDescent="0.25">
      <c r="D571" s="9"/>
      <c r="L571" s="44"/>
    </row>
    <row r="572" spans="4:12" ht="15.75" customHeight="1" x14ac:dyDescent="0.25">
      <c r="D572" s="9"/>
      <c r="L572" s="44"/>
    </row>
    <row r="573" spans="4:12" ht="15.75" customHeight="1" x14ac:dyDescent="0.25">
      <c r="D573" s="9"/>
      <c r="L573" s="44"/>
    </row>
    <row r="574" spans="4:12" ht="15.75" customHeight="1" x14ac:dyDescent="0.25">
      <c r="D574" s="9"/>
      <c r="L574" s="44"/>
    </row>
    <row r="575" spans="4:12" ht="15.75" customHeight="1" x14ac:dyDescent="0.25">
      <c r="D575" s="9"/>
      <c r="L575" s="44"/>
    </row>
    <row r="576" spans="4:12" ht="15.75" customHeight="1" x14ac:dyDescent="0.25">
      <c r="D576" s="9"/>
      <c r="L576" s="44"/>
    </row>
    <row r="577" spans="4:12" ht="15.75" customHeight="1" x14ac:dyDescent="0.25">
      <c r="D577" s="9"/>
      <c r="L577" s="44"/>
    </row>
    <row r="578" spans="4:12" ht="15.75" customHeight="1" x14ac:dyDescent="0.25">
      <c r="D578" s="9"/>
      <c r="L578" s="44"/>
    </row>
    <row r="579" spans="4:12" ht="15.75" customHeight="1" x14ac:dyDescent="0.25">
      <c r="D579" s="9"/>
      <c r="L579" s="44"/>
    </row>
    <row r="580" spans="4:12" ht="15.75" customHeight="1" x14ac:dyDescent="0.25">
      <c r="D580" s="9"/>
      <c r="L580" s="44"/>
    </row>
    <row r="581" spans="4:12" ht="15.75" customHeight="1" x14ac:dyDescent="0.25">
      <c r="D581" s="9"/>
      <c r="L581" s="44"/>
    </row>
    <row r="582" spans="4:12" ht="15.75" customHeight="1" x14ac:dyDescent="0.25">
      <c r="D582" s="9"/>
      <c r="L582" s="44"/>
    </row>
    <row r="583" spans="4:12" ht="15.75" customHeight="1" x14ac:dyDescent="0.25">
      <c r="D583" s="9"/>
      <c r="L583" s="44"/>
    </row>
    <row r="584" spans="4:12" ht="15.75" customHeight="1" x14ac:dyDescent="0.25">
      <c r="D584" s="9"/>
      <c r="L584" s="44"/>
    </row>
    <row r="585" spans="4:12" ht="15.75" customHeight="1" x14ac:dyDescent="0.25">
      <c r="D585" s="9"/>
      <c r="L585" s="44"/>
    </row>
    <row r="586" spans="4:12" ht="15.75" customHeight="1" x14ac:dyDescent="0.25">
      <c r="D586" s="9"/>
      <c r="L586" s="44"/>
    </row>
    <row r="587" spans="4:12" ht="15.75" customHeight="1" x14ac:dyDescent="0.25">
      <c r="D587" s="9"/>
      <c r="L587" s="44"/>
    </row>
    <row r="588" spans="4:12" ht="15.75" customHeight="1" x14ac:dyDescent="0.25">
      <c r="D588" s="9"/>
      <c r="L588" s="44"/>
    </row>
    <row r="589" spans="4:12" ht="15.75" customHeight="1" x14ac:dyDescent="0.25">
      <c r="D589" s="9"/>
      <c r="L589" s="44"/>
    </row>
    <row r="590" spans="4:12" ht="15.75" customHeight="1" x14ac:dyDescent="0.25">
      <c r="D590" s="9"/>
      <c r="L590" s="44"/>
    </row>
    <row r="591" spans="4:12" ht="15.75" customHeight="1" x14ac:dyDescent="0.25">
      <c r="D591" s="9"/>
      <c r="L591" s="44"/>
    </row>
    <row r="592" spans="4:12" ht="15.75" customHeight="1" x14ac:dyDescent="0.25">
      <c r="D592" s="9"/>
      <c r="L592" s="44"/>
    </row>
    <row r="593" spans="4:12" ht="15.75" customHeight="1" x14ac:dyDescent="0.25">
      <c r="D593" s="9"/>
      <c r="L593" s="44"/>
    </row>
    <row r="594" spans="4:12" ht="15.75" customHeight="1" x14ac:dyDescent="0.25">
      <c r="D594" s="9"/>
      <c r="L594" s="44"/>
    </row>
    <row r="595" spans="4:12" ht="15.75" customHeight="1" x14ac:dyDescent="0.25">
      <c r="D595" s="9"/>
      <c r="L595" s="44"/>
    </row>
    <row r="596" spans="4:12" ht="15.75" customHeight="1" x14ac:dyDescent="0.25">
      <c r="D596" s="9"/>
      <c r="L596" s="44"/>
    </row>
    <row r="597" spans="4:12" ht="15.75" customHeight="1" x14ac:dyDescent="0.25">
      <c r="D597" s="9"/>
      <c r="L597" s="44"/>
    </row>
    <row r="598" spans="4:12" ht="15.75" customHeight="1" x14ac:dyDescent="0.25">
      <c r="D598" s="9"/>
      <c r="L598" s="44"/>
    </row>
    <row r="599" spans="4:12" ht="15.75" customHeight="1" x14ac:dyDescent="0.25">
      <c r="D599" s="9"/>
      <c r="L599" s="44"/>
    </row>
    <row r="600" spans="4:12" ht="15.75" customHeight="1" x14ac:dyDescent="0.25">
      <c r="D600" s="9"/>
      <c r="L600" s="44"/>
    </row>
    <row r="601" spans="4:12" ht="15.75" customHeight="1" x14ac:dyDescent="0.25">
      <c r="D601" s="9"/>
      <c r="L601" s="44"/>
    </row>
    <row r="602" spans="4:12" ht="15.75" customHeight="1" x14ac:dyDescent="0.25">
      <c r="D602" s="9"/>
      <c r="L602" s="44"/>
    </row>
    <row r="603" spans="4:12" ht="15.75" customHeight="1" x14ac:dyDescent="0.25">
      <c r="D603" s="9"/>
      <c r="L603" s="44"/>
    </row>
    <row r="604" spans="4:12" ht="15.75" customHeight="1" x14ac:dyDescent="0.25">
      <c r="D604" s="9"/>
      <c r="L604" s="44"/>
    </row>
    <row r="605" spans="4:12" ht="15.75" customHeight="1" x14ac:dyDescent="0.25">
      <c r="D605" s="9"/>
      <c r="L605" s="44"/>
    </row>
    <row r="606" spans="4:12" ht="15.75" customHeight="1" x14ac:dyDescent="0.25">
      <c r="D606" s="9"/>
      <c r="L606" s="44"/>
    </row>
    <row r="607" spans="4:12" ht="15.75" customHeight="1" x14ac:dyDescent="0.25">
      <c r="D607" s="9"/>
      <c r="L607" s="44"/>
    </row>
    <row r="608" spans="4:12" ht="15.75" customHeight="1" x14ac:dyDescent="0.25">
      <c r="D608" s="9"/>
      <c r="L608" s="44"/>
    </row>
    <row r="609" spans="4:12" ht="15.75" customHeight="1" x14ac:dyDescent="0.25">
      <c r="D609" s="9"/>
      <c r="L609" s="44"/>
    </row>
    <row r="610" spans="4:12" ht="15.75" customHeight="1" x14ac:dyDescent="0.25">
      <c r="D610" s="9"/>
      <c r="L610" s="44"/>
    </row>
    <row r="611" spans="4:12" ht="15.75" customHeight="1" x14ac:dyDescent="0.25">
      <c r="D611" s="9"/>
      <c r="L611" s="44"/>
    </row>
    <row r="612" spans="4:12" ht="15.75" customHeight="1" x14ac:dyDescent="0.25">
      <c r="D612" s="9"/>
      <c r="L612" s="44"/>
    </row>
    <row r="613" spans="4:12" ht="15.75" customHeight="1" x14ac:dyDescent="0.25">
      <c r="D613" s="9"/>
      <c r="L613" s="44"/>
    </row>
    <row r="614" spans="4:12" ht="15.75" customHeight="1" x14ac:dyDescent="0.25">
      <c r="D614" s="9"/>
      <c r="L614" s="44"/>
    </row>
    <row r="615" spans="4:12" ht="15.75" customHeight="1" x14ac:dyDescent="0.25">
      <c r="D615" s="9"/>
      <c r="L615" s="44"/>
    </row>
    <row r="616" spans="4:12" ht="15.75" customHeight="1" x14ac:dyDescent="0.25">
      <c r="D616" s="9"/>
      <c r="L616" s="44"/>
    </row>
    <row r="617" spans="4:12" ht="15.75" customHeight="1" x14ac:dyDescent="0.25">
      <c r="D617" s="9"/>
      <c r="L617" s="44"/>
    </row>
    <row r="618" spans="4:12" ht="15.75" customHeight="1" x14ac:dyDescent="0.25">
      <c r="D618" s="9"/>
      <c r="L618" s="44"/>
    </row>
    <row r="619" spans="4:12" ht="15.75" customHeight="1" x14ac:dyDescent="0.25">
      <c r="D619" s="9"/>
      <c r="L619" s="44"/>
    </row>
    <row r="620" spans="4:12" ht="15.75" customHeight="1" x14ac:dyDescent="0.25">
      <c r="D620" s="9"/>
      <c r="L620" s="44"/>
    </row>
    <row r="621" spans="4:12" ht="15.75" customHeight="1" x14ac:dyDescent="0.25">
      <c r="D621" s="9"/>
      <c r="L621" s="44"/>
    </row>
    <row r="622" spans="4:12" ht="15.75" customHeight="1" x14ac:dyDescent="0.25">
      <c r="D622" s="9"/>
      <c r="L622" s="44"/>
    </row>
    <row r="623" spans="4:12" ht="15.75" customHeight="1" x14ac:dyDescent="0.25">
      <c r="D623" s="9"/>
      <c r="L623" s="44"/>
    </row>
    <row r="624" spans="4:12" ht="15.75" customHeight="1" x14ac:dyDescent="0.25">
      <c r="D624" s="9"/>
      <c r="L624" s="44"/>
    </row>
    <row r="625" spans="4:12" ht="15.75" customHeight="1" x14ac:dyDescent="0.25">
      <c r="D625" s="9"/>
      <c r="L625" s="44"/>
    </row>
    <row r="626" spans="4:12" ht="15.75" customHeight="1" x14ac:dyDescent="0.25">
      <c r="D626" s="9"/>
      <c r="L626" s="44"/>
    </row>
    <row r="627" spans="4:12" ht="15.75" customHeight="1" x14ac:dyDescent="0.25">
      <c r="D627" s="9"/>
      <c r="L627" s="44"/>
    </row>
    <row r="628" spans="4:12" ht="15.75" customHeight="1" x14ac:dyDescent="0.25">
      <c r="D628" s="9"/>
      <c r="L628" s="44"/>
    </row>
    <row r="629" spans="4:12" ht="15.75" customHeight="1" x14ac:dyDescent="0.25">
      <c r="D629" s="9"/>
      <c r="L629" s="44"/>
    </row>
    <row r="630" spans="4:12" ht="15.75" customHeight="1" x14ac:dyDescent="0.25">
      <c r="D630" s="9"/>
      <c r="L630" s="44"/>
    </row>
    <row r="631" spans="4:12" ht="15.75" customHeight="1" x14ac:dyDescent="0.25">
      <c r="D631" s="9"/>
      <c r="L631" s="44"/>
    </row>
    <row r="632" spans="4:12" ht="15.75" customHeight="1" x14ac:dyDescent="0.25">
      <c r="D632" s="9"/>
      <c r="L632" s="44"/>
    </row>
    <row r="633" spans="4:12" ht="15.75" customHeight="1" x14ac:dyDescent="0.25">
      <c r="D633" s="9"/>
      <c r="L633" s="44"/>
    </row>
    <row r="634" spans="4:12" ht="15.75" customHeight="1" x14ac:dyDescent="0.25">
      <c r="D634" s="9"/>
      <c r="L634" s="44"/>
    </row>
    <row r="635" spans="4:12" ht="15.75" customHeight="1" x14ac:dyDescent="0.25">
      <c r="D635" s="9"/>
      <c r="L635" s="44"/>
    </row>
    <row r="636" spans="4:12" ht="15.75" customHeight="1" x14ac:dyDescent="0.25">
      <c r="D636" s="9"/>
      <c r="L636" s="44"/>
    </row>
    <row r="637" spans="4:12" ht="15.75" customHeight="1" x14ac:dyDescent="0.25">
      <c r="D637" s="9"/>
      <c r="L637" s="44"/>
    </row>
    <row r="638" spans="4:12" ht="15.75" customHeight="1" x14ac:dyDescent="0.25">
      <c r="D638" s="9"/>
      <c r="L638" s="44"/>
    </row>
    <row r="639" spans="4:12" ht="15.75" customHeight="1" x14ac:dyDescent="0.25">
      <c r="D639" s="9"/>
      <c r="L639" s="44"/>
    </row>
    <row r="640" spans="4:12" ht="15.75" customHeight="1" x14ac:dyDescent="0.25">
      <c r="D640" s="9"/>
      <c r="L640" s="44"/>
    </row>
    <row r="641" spans="4:12" ht="15.75" customHeight="1" x14ac:dyDescent="0.25">
      <c r="D641" s="9"/>
      <c r="L641" s="44"/>
    </row>
    <row r="642" spans="4:12" ht="15.75" customHeight="1" x14ac:dyDescent="0.25">
      <c r="D642" s="9"/>
      <c r="L642" s="44"/>
    </row>
    <row r="643" spans="4:12" ht="15.75" customHeight="1" x14ac:dyDescent="0.25">
      <c r="D643" s="9"/>
      <c r="L643" s="44"/>
    </row>
    <row r="644" spans="4:12" ht="15.75" customHeight="1" x14ac:dyDescent="0.25">
      <c r="D644" s="9"/>
      <c r="L644" s="44"/>
    </row>
    <row r="645" spans="4:12" ht="15.75" customHeight="1" x14ac:dyDescent="0.25">
      <c r="D645" s="9"/>
      <c r="L645" s="44"/>
    </row>
    <row r="646" spans="4:12" ht="15.75" customHeight="1" x14ac:dyDescent="0.25">
      <c r="D646" s="9"/>
      <c r="L646" s="44"/>
    </row>
    <row r="647" spans="4:12" ht="15.75" customHeight="1" x14ac:dyDescent="0.25">
      <c r="D647" s="9"/>
      <c r="L647" s="44"/>
    </row>
    <row r="648" spans="4:12" ht="15.75" customHeight="1" x14ac:dyDescent="0.25">
      <c r="D648" s="9"/>
      <c r="L648" s="44"/>
    </row>
    <row r="649" spans="4:12" ht="15.75" customHeight="1" x14ac:dyDescent="0.25">
      <c r="D649" s="9"/>
      <c r="L649" s="44"/>
    </row>
    <row r="650" spans="4:12" ht="15.75" customHeight="1" x14ac:dyDescent="0.25">
      <c r="D650" s="9"/>
      <c r="L650" s="44"/>
    </row>
    <row r="651" spans="4:12" ht="15.75" customHeight="1" x14ac:dyDescent="0.25">
      <c r="D651" s="9"/>
      <c r="L651" s="44"/>
    </row>
    <row r="652" spans="4:12" ht="15.75" customHeight="1" x14ac:dyDescent="0.25">
      <c r="D652" s="9"/>
      <c r="L652" s="44"/>
    </row>
    <row r="653" spans="4:12" ht="15.75" customHeight="1" x14ac:dyDescent="0.25">
      <c r="D653" s="9"/>
      <c r="L653" s="44"/>
    </row>
    <row r="654" spans="4:12" ht="15.75" customHeight="1" x14ac:dyDescent="0.25">
      <c r="D654" s="9"/>
      <c r="L654" s="44"/>
    </row>
    <row r="655" spans="4:12" ht="15.75" customHeight="1" x14ac:dyDescent="0.25">
      <c r="D655" s="9"/>
      <c r="L655" s="44"/>
    </row>
    <row r="656" spans="4:12" ht="15.75" customHeight="1" x14ac:dyDescent="0.25">
      <c r="D656" s="9"/>
      <c r="L656" s="44"/>
    </row>
    <row r="657" spans="4:12" ht="15.75" customHeight="1" x14ac:dyDescent="0.25">
      <c r="D657" s="9"/>
      <c r="L657" s="44"/>
    </row>
    <row r="658" spans="4:12" ht="15.75" customHeight="1" x14ac:dyDescent="0.25">
      <c r="D658" s="9"/>
      <c r="L658" s="44"/>
    </row>
    <row r="659" spans="4:12" ht="15.75" customHeight="1" x14ac:dyDescent="0.25">
      <c r="D659" s="9"/>
      <c r="L659" s="44"/>
    </row>
    <row r="660" spans="4:12" ht="15.75" customHeight="1" x14ac:dyDescent="0.25">
      <c r="D660" s="9"/>
      <c r="L660" s="44"/>
    </row>
    <row r="661" spans="4:12" ht="15.75" customHeight="1" x14ac:dyDescent="0.25">
      <c r="D661" s="9"/>
      <c r="L661" s="44"/>
    </row>
    <row r="662" spans="4:12" ht="15.75" customHeight="1" x14ac:dyDescent="0.25">
      <c r="D662" s="9"/>
      <c r="L662" s="44"/>
    </row>
    <row r="663" spans="4:12" ht="15.75" customHeight="1" x14ac:dyDescent="0.25">
      <c r="D663" s="9"/>
      <c r="L663" s="44"/>
    </row>
    <row r="664" spans="4:12" ht="15.75" customHeight="1" x14ac:dyDescent="0.25">
      <c r="D664" s="9"/>
      <c r="L664" s="44"/>
    </row>
    <row r="665" spans="4:12" ht="15.75" customHeight="1" x14ac:dyDescent="0.25">
      <c r="D665" s="9"/>
      <c r="L665" s="44"/>
    </row>
    <row r="666" spans="4:12" ht="15.75" customHeight="1" x14ac:dyDescent="0.25">
      <c r="D666" s="9"/>
      <c r="L666" s="44"/>
    </row>
    <row r="667" spans="4:12" ht="15.75" customHeight="1" x14ac:dyDescent="0.25">
      <c r="D667" s="9"/>
      <c r="L667" s="44"/>
    </row>
    <row r="668" spans="4:12" ht="15.75" customHeight="1" x14ac:dyDescent="0.25">
      <c r="D668" s="9"/>
      <c r="L668" s="44"/>
    </row>
    <row r="669" spans="4:12" ht="15.75" customHeight="1" x14ac:dyDescent="0.25">
      <c r="D669" s="9"/>
      <c r="L669" s="44"/>
    </row>
    <row r="670" spans="4:12" ht="15.75" customHeight="1" x14ac:dyDescent="0.25">
      <c r="D670" s="9"/>
      <c r="L670" s="44"/>
    </row>
    <row r="671" spans="4:12" ht="15.75" customHeight="1" x14ac:dyDescent="0.25">
      <c r="D671" s="9"/>
      <c r="L671" s="44"/>
    </row>
    <row r="672" spans="4:12" ht="15.75" customHeight="1" x14ac:dyDescent="0.25">
      <c r="D672" s="9"/>
      <c r="L672" s="44"/>
    </row>
    <row r="673" spans="4:12" ht="15.75" customHeight="1" x14ac:dyDescent="0.25">
      <c r="D673" s="9"/>
      <c r="L673" s="44"/>
    </row>
    <row r="674" spans="4:12" ht="15.75" customHeight="1" x14ac:dyDescent="0.25">
      <c r="D674" s="9"/>
      <c r="L674" s="44"/>
    </row>
    <row r="675" spans="4:12" ht="15.75" customHeight="1" x14ac:dyDescent="0.25">
      <c r="D675" s="9"/>
      <c r="L675" s="44"/>
    </row>
    <row r="676" spans="4:12" ht="15.75" customHeight="1" x14ac:dyDescent="0.25">
      <c r="D676" s="9"/>
      <c r="L676" s="44"/>
    </row>
    <row r="677" spans="4:12" ht="15.75" customHeight="1" x14ac:dyDescent="0.25">
      <c r="D677" s="9"/>
      <c r="L677" s="44"/>
    </row>
    <row r="678" spans="4:12" ht="15.75" customHeight="1" x14ac:dyDescent="0.25">
      <c r="D678" s="9"/>
      <c r="L678" s="44"/>
    </row>
    <row r="679" spans="4:12" ht="15.75" customHeight="1" x14ac:dyDescent="0.25">
      <c r="D679" s="9"/>
      <c r="L679" s="44"/>
    </row>
    <row r="680" spans="4:12" ht="15.75" customHeight="1" x14ac:dyDescent="0.25">
      <c r="D680" s="9"/>
      <c r="L680" s="44"/>
    </row>
    <row r="681" spans="4:12" ht="15.75" customHeight="1" x14ac:dyDescent="0.25">
      <c r="D681" s="9"/>
      <c r="L681" s="44"/>
    </row>
    <row r="682" spans="4:12" ht="15.75" customHeight="1" x14ac:dyDescent="0.25">
      <c r="D682" s="9"/>
      <c r="L682" s="44"/>
    </row>
    <row r="683" spans="4:12" ht="15.75" customHeight="1" x14ac:dyDescent="0.25">
      <c r="D683" s="9"/>
      <c r="L683" s="44"/>
    </row>
    <row r="684" spans="4:12" ht="15.75" customHeight="1" x14ac:dyDescent="0.25">
      <c r="D684" s="9"/>
      <c r="L684" s="44"/>
    </row>
    <row r="685" spans="4:12" ht="15.75" customHeight="1" x14ac:dyDescent="0.25">
      <c r="D685" s="9"/>
      <c r="L685" s="44"/>
    </row>
    <row r="686" spans="4:12" ht="15.75" customHeight="1" x14ac:dyDescent="0.25">
      <c r="D686" s="9"/>
      <c r="L686" s="44"/>
    </row>
    <row r="687" spans="4:12" ht="15.75" customHeight="1" x14ac:dyDescent="0.25">
      <c r="D687" s="9"/>
      <c r="L687" s="44"/>
    </row>
    <row r="688" spans="4:12" ht="15.75" customHeight="1" x14ac:dyDescent="0.25">
      <c r="D688" s="9"/>
      <c r="L688" s="44"/>
    </row>
    <row r="689" spans="4:12" ht="15.75" customHeight="1" x14ac:dyDescent="0.25">
      <c r="D689" s="9"/>
      <c r="L689" s="44"/>
    </row>
    <row r="690" spans="4:12" ht="15.75" customHeight="1" x14ac:dyDescent="0.25">
      <c r="D690" s="9"/>
      <c r="L690" s="44"/>
    </row>
    <row r="691" spans="4:12" ht="15.75" customHeight="1" x14ac:dyDescent="0.25">
      <c r="D691" s="9"/>
      <c r="L691" s="44"/>
    </row>
    <row r="692" spans="4:12" ht="15.75" customHeight="1" x14ac:dyDescent="0.25">
      <c r="D692" s="9"/>
      <c r="L692" s="44"/>
    </row>
    <row r="693" spans="4:12" ht="15.75" customHeight="1" x14ac:dyDescent="0.25">
      <c r="D693" s="9"/>
      <c r="L693" s="44"/>
    </row>
    <row r="694" spans="4:12" ht="15.75" customHeight="1" x14ac:dyDescent="0.25">
      <c r="D694" s="9"/>
      <c r="L694" s="44"/>
    </row>
    <row r="695" spans="4:12" ht="15.75" customHeight="1" x14ac:dyDescent="0.25">
      <c r="D695" s="9"/>
      <c r="L695" s="44"/>
    </row>
    <row r="696" spans="4:12" ht="15.75" customHeight="1" x14ac:dyDescent="0.25">
      <c r="D696" s="9"/>
      <c r="L696" s="44"/>
    </row>
    <row r="697" spans="4:12" ht="15.75" customHeight="1" x14ac:dyDescent="0.25">
      <c r="D697" s="9"/>
      <c r="L697" s="44"/>
    </row>
    <row r="698" spans="4:12" ht="15.75" customHeight="1" x14ac:dyDescent="0.25">
      <c r="D698" s="9"/>
      <c r="L698" s="44"/>
    </row>
    <row r="699" spans="4:12" ht="15.75" customHeight="1" x14ac:dyDescent="0.25">
      <c r="D699" s="9"/>
      <c r="L699" s="44"/>
    </row>
    <row r="700" spans="4:12" ht="15.75" customHeight="1" x14ac:dyDescent="0.25">
      <c r="D700" s="9"/>
      <c r="L700" s="44"/>
    </row>
    <row r="701" spans="4:12" ht="15.75" customHeight="1" x14ac:dyDescent="0.25">
      <c r="D701" s="9"/>
      <c r="L701" s="44"/>
    </row>
    <row r="702" spans="4:12" ht="15.75" customHeight="1" x14ac:dyDescent="0.25">
      <c r="D702" s="9"/>
      <c r="L702" s="44"/>
    </row>
    <row r="703" spans="4:12" ht="15.75" customHeight="1" x14ac:dyDescent="0.25">
      <c r="D703" s="9"/>
      <c r="L703" s="44"/>
    </row>
    <row r="704" spans="4:12" ht="15.75" customHeight="1" x14ac:dyDescent="0.25">
      <c r="D704" s="9"/>
      <c r="L704" s="44"/>
    </row>
    <row r="705" spans="4:12" ht="15.75" customHeight="1" x14ac:dyDescent="0.25">
      <c r="D705" s="9"/>
      <c r="L705" s="44"/>
    </row>
    <row r="706" spans="4:12" ht="15.75" customHeight="1" x14ac:dyDescent="0.25">
      <c r="D706" s="9"/>
      <c r="L706" s="44"/>
    </row>
    <row r="707" spans="4:12" ht="15.75" customHeight="1" x14ac:dyDescent="0.25">
      <c r="D707" s="9"/>
      <c r="L707" s="44"/>
    </row>
    <row r="708" spans="4:12" ht="15.75" customHeight="1" x14ac:dyDescent="0.25">
      <c r="D708" s="9"/>
      <c r="L708" s="44"/>
    </row>
    <row r="709" spans="4:12" ht="15.75" customHeight="1" x14ac:dyDescent="0.25">
      <c r="D709" s="9"/>
      <c r="L709" s="44"/>
    </row>
    <row r="710" spans="4:12" ht="15.75" customHeight="1" x14ac:dyDescent="0.25">
      <c r="D710" s="9"/>
      <c r="L710" s="44"/>
    </row>
    <row r="711" spans="4:12" ht="15.75" customHeight="1" x14ac:dyDescent="0.25">
      <c r="D711" s="9"/>
      <c r="L711" s="44"/>
    </row>
    <row r="712" spans="4:12" ht="15.75" customHeight="1" x14ac:dyDescent="0.25">
      <c r="D712" s="9"/>
      <c r="L712" s="44"/>
    </row>
    <row r="713" spans="4:12" ht="15.75" customHeight="1" x14ac:dyDescent="0.25">
      <c r="D713" s="9"/>
      <c r="L713" s="44"/>
    </row>
    <row r="714" spans="4:12" ht="15.75" customHeight="1" x14ac:dyDescent="0.25">
      <c r="D714" s="9"/>
      <c r="L714" s="44"/>
    </row>
    <row r="715" spans="4:12" ht="15.75" customHeight="1" x14ac:dyDescent="0.25">
      <c r="D715" s="9"/>
      <c r="L715" s="44"/>
    </row>
    <row r="716" spans="4:12" ht="15.75" customHeight="1" x14ac:dyDescent="0.25">
      <c r="D716" s="9"/>
      <c r="L716" s="44"/>
    </row>
    <row r="717" spans="4:12" ht="15.75" customHeight="1" x14ac:dyDescent="0.25">
      <c r="D717" s="9"/>
      <c r="L717" s="44"/>
    </row>
    <row r="718" spans="4:12" ht="15.75" customHeight="1" x14ac:dyDescent="0.25">
      <c r="D718" s="9"/>
      <c r="L718" s="44"/>
    </row>
    <row r="719" spans="4:12" ht="15.75" customHeight="1" x14ac:dyDescent="0.25">
      <c r="D719" s="9"/>
      <c r="L719" s="44"/>
    </row>
    <row r="720" spans="4:12" ht="15.75" customHeight="1" x14ac:dyDescent="0.25">
      <c r="D720" s="9"/>
      <c r="L720" s="44"/>
    </row>
    <row r="721" spans="4:12" ht="15.75" customHeight="1" x14ac:dyDescent="0.25">
      <c r="D721" s="9"/>
      <c r="L721" s="44"/>
    </row>
    <row r="722" spans="4:12" ht="15.75" customHeight="1" x14ac:dyDescent="0.25">
      <c r="D722" s="9"/>
      <c r="L722" s="44"/>
    </row>
    <row r="723" spans="4:12" ht="15.75" customHeight="1" x14ac:dyDescent="0.25">
      <c r="D723" s="9"/>
      <c r="L723" s="44"/>
    </row>
    <row r="724" spans="4:12" ht="15.75" customHeight="1" x14ac:dyDescent="0.25">
      <c r="D724" s="9"/>
      <c r="L724" s="44"/>
    </row>
    <row r="725" spans="4:12" ht="15.75" customHeight="1" x14ac:dyDescent="0.25">
      <c r="D725" s="9"/>
      <c r="L725" s="44"/>
    </row>
    <row r="726" spans="4:12" ht="15.75" customHeight="1" x14ac:dyDescent="0.25">
      <c r="D726" s="9"/>
      <c r="L726" s="44"/>
    </row>
    <row r="727" spans="4:12" ht="15.75" customHeight="1" x14ac:dyDescent="0.25">
      <c r="D727" s="9"/>
      <c r="L727" s="44"/>
    </row>
    <row r="728" spans="4:12" ht="15.75" customHeight="1" x14ac:dyDescent="0.25">
      <c r="D728" s="9"/>
      <c r="L728" s="44"/>
    </row>
    <row r="729" spans="4:12" ht="15.75" customHeight="1" x14ac:dyDescent="0.25">
      <c r="D729" s="9"/>
      <c r="L729" s="44"/>
    </row>
    <row r="730" spans="4:12" ht="15.75" customHeight="1" x14ac:dyDescent="0.25">
      <c r="D730" s="9"/>
      <c r="L730" s="44"/>
    </row>
    <row r="731" spans="4:12" ht="15.75" customHeight="1" x14ac:dyDescent="0.25">
      <c r="D731" s="9"/>
      <c r="L731" s="44"/>
    </row>
    <row r="732" spans="4:12" ht="15.75" customHeight="1" x14ac:dyDescent="0.25">
      <c r="D732" s="9"/>
      <c r="L732" s="44"/>
    </row>
    <row r="733" spans="4:12" ht="15.75" customHeight="1" x14ac:dyDescent="0.25">
      <c r="D733" s="9"/>
      <c r="L733" s="44"/>
    </row>
    <row r="734" spans="4:12" ht="15.75" customHeight="1" x14ac:dyDescent="0.25">
      <c r="D734" s="9"/>
      <c r="L734" s="44"/>
    </row>
    <row r="735" spans="4:12" ht="15.75" customHeight="1" x14ac:dyDescent="0.25">
      <c r="D735" s="9"/>
      <c r="L735" s="44"/>
    </row>
    <row r="736" spans="4:12" ht="15.75" customHeight="1" x14ac:dyDescent="0.25">
      <c r="D736" s="9"/>
      <c r="L736" s="44"/>
    </row>
    <row r="737" spans="4:12" ht="15.75" customHeight="1" x14ac:dyDescent="0.25">
      <c r="D737" s="9"/>
      <c r="L737" s="44"/>
    </row>
    <row r="738" spans="4:12" ht="15.75" customHeight="1" x14ac:dyDescent="0.25">
      <c r="D738" s="9"/>
      <c r="L738" s="44"/>
    </row>
    <row r="739" spans="4:12" ht="15.75" customHeight="1" x14ac:dyDescent="0.25">
      <c r="D739" s="9"/>
      <c r="L739" s="44"/>
    </row>
    <row r="740" spans="4:12" ht="15.75" customHeight="1" x14ac:dyDescent="0.25">
      <c r="D740" s="9"/>
      <c r="L740" s="44"/>
    </row>
    <row r="741" spans="4:12" ht="15.75" customHeight="1" x14ac:dyDescent="0.25">
      <c r="D741" s="9"/>
      <c r="L741" s="44"/>
    </row>
    <row r="742" spans="4:12" ht="15.75" customHeight="1" x14ac:dyDescent="0.25">
      <c r="D742" s="9"/>
      <c r="L742" s="44"/>
    </row>
    <row r="743" spans="4:12" ht="15.75" customHeight="1" x14ac:dyDescent="0.25">
      <c r="D743" s="9"/>
      <c r="L743" s="44"/>
    </row>
    <row r="744" spans="4:12" ht="15.75" customHeight="1" x14ac:dyDescent="0.25">
      <c r="D744" s="9"/>
      <c r="L744" s="44"/>
    </row>
    <row r="745" spans="4:12" ht="15.75" customHeight="1" x14ac:dyDescent="0.25">
      <c r="D745" s="9"/>
      <c r="L745" s="44"/>
    </row>
    <row r="746" spans="4:12" ht="15.75" customHeight="1" x14ac:dyDescent="0.25">
      <c r="D746" s="9"/>
      <c r="L746" s="44"/>
    </row>
    <row r="747" spans="4:12" ht="15.75" customHeight="1" x14ac:dyDescent="0.25">
      <c r="D747" s="9"/>
      <c r="L747" s="44"/>
    </row>
    <row r="748" spans="4:12" ht="15.75" customHeight="1" x14ac:dyDescent="0.25">
      <c r="D748" s="9"/>
      <c r="L748" s="44"/>
    </row>
    <row r="749" spans="4:12" ht="15.75" customHeight="1" x14ac:dyDescent="0.25">
      <c r="D749" s="9"/>
      <c r="L749" s="44"/>
    </row>
    <row r="750" spans="4:12" ht="15.75" customHeight="1" x14ac:dyDescent="0.25">
      <c r="D750" s="9"/>
      <c r="L750" s="44"/>
    </row>
    <row r="751" spans="4:12" ht="15.75" customHeight="1" x14ac:dyDescent="0.25">
      <c r="D751" s="9"/>
      <c r="L751" s="44"/>
    </row>
    <row r="752" spans="4:12" ht="15.75" customHeight="1" x14ac:dyDescent="0.25">
      <c r="D752" s="9"/>
      <c r="L752" s="44"/>
    </row>
    <row r="753" spans="4:12" ht="15.75" customHeight="1" x14ac:dyDescent="0.25">
      <c r="D753" s="9"/>
      <c r="L753" s="44"/>
    </row>
    <row r="754" spans="4:12" ht="15.75" customHeight="1" x14ac:dyDescent="0.25">
      <c r="D754" s="9"/>
      <c r="L754" s="44"/>
    </row>
    <row r="755" spans="4:12" ht="15.75" customHeight="1" x14ac:dyDescent="0.25">
      <c r="D755" s="9"/>
      <c r="L755" s="44"/>
    </row>
    <row r="756" spans="4:12" ht="15.75" customHeight="1" x14ac:dyDescent="0.25">
      <c r="D756" s="9"/>
      <c r="L756" s="44"/>
    </row>
    <row r="757" spans="4:12" ht="15.75" customHeight="1" x14ac:dyDescent="0.25">
      <c r="D757" s="9"/>
      <c r="L757" s="44"/>
    </row>
    <row r="758" spans="4:12" ht="15.75" customHeight="1" x14ac:dyDescent="0.25">
      <c r="D758" s="9"/>
      <c r="L758" s="44"/>
    </row>
    <row r="759" spans="4:12" ht="15.75" customHeight="1" x14ac:dyDescent="0.25">
      <c r="D759" s="9"/>
      <c r="L759" s="44"/>
    </row>
    <row r="760" spans="4:12" ht="15.75" customHeight="1" x14ac:dyDescent="0.25">
      <c r="D760" s="9"/>
      <c r="L760" s="44"/>
    </row>
    <row r="761" spans="4:12" ht="15.75" customHeight="1" x14ac:dyDescent="0.25">
      <c r="D761" s="9"/>
      <c r="L761" s="44"/>
    </row>
    <row r="762" spans="4:12" ht="15.75" customHeight="1" x14ac:dyDescent="0.25">
      <c r="D762" s="9"/>
      <c r="L762" s="44"/>
    </row>
    <row r="763" spans="4:12" ht="15.75" customHeight="1" x14ac:dyDescent="0.25">
      <c r="D763" s="9"/>
      <c r="L763" s="44"/>
    </row>
    <row r="764" spans="4:12" ht="15.75" customHeight="1" x14ac:dyDescent="0.25">
      <c r="D764" s="9"/>
      <c r="L764" s="44"/>
    </row>
    <row r="765" spans="4:12" ht="15.75" customHeight="1" x14ac:dyDescent="0.25">
      <c r="D765" s="9"/>
      <c r="L765" s="44"/>
    </row>
    <row r="766" spans="4:12" ht="15.75" customHeight="1" x14ac:dyDescent="0.25">
      <c r="D766" s="9"/>
      <c r="L766" s="44"/>
    </row>
    <row r="767" spans="4:12" ht="15.75" customHeight="1" x14ac:dyDescent="0.25">
      <c r="D767" s="9"/>
      <c r="L767" s="44"/>
    </row>
    <row r="768" spans="4:12" ht="15.75" customHeight="1" x14ac:dyDescent="0.25">
      <c r="D768" s="9"/>
      <c r="L768" s="44"/>
    </row>
    <row r="769" spans="4:12" ht="15.75" customHeight="1" x14ac:dyDescent="0.25">
      <c r="D769" s="9"/>
      <c r="L769" s="44"/>
    </row>
    <row r="770" spans="4:12" ht="15.75" customHeight="1" x14ac:dyDescent="0.25">
      <c r="D770" s="9"/>
      <c r="L770" s="44"/>
    </row>
    <row r="771" spans="4:12" ht="15.75" customHeight="1" x14ac:dyDescent="0.25">
      <c r="D771" s="9"/>
      <c r="L771" s="44"/>
    </row>
    <row r="772" spans="4:12" ht="15.75" customHeight="1" x14ac:dyDescent="0.25">
      <c r="D772" s="9"/>
      <c r="L772" s="44"/>
    </row>
    <row r="773" spans="4:12" ht="15.75" customHeight="1" x14ac:dyDescent="0.25">
      <c r="D773" s="9"/>
      <c r="L773" s="44"/>
    </row>
    <row r="774" spans="4:12" ht="15.75" customHeight="1" x14ac:dyDescent="0.25">
      <c r="D774" s="9"/>
      <c r="L774" s="44"/>
    </row>
    <row r="775" spans="4:12" ht="15.75" customHeight="1" x14ac:dyDescent="0.25">
      <c r="D775" s="9"/>
      <c r="L775" s="44"/>
    </row>
    <row r="776" spans="4:12" ht="15.75" customHeight="1" x14ac:dyDescent="0.25">
      <c r="D776" s="9"/>
      <c r="L776" s="44"/>
    </row>
    <row r="777" spans="4:12" ht="15.75" customHeight="1" x14ac:dyDescent="0.25">
      <c r="D777" s="9"/>
      <c r="L777" s="44"/>
    </row>
    <row r="778" spans="4:12" ht="15.75" customHeight="1" x14ac:dyDescent="0.25">
      <c r="D778" s="9"/>
      <c r="L778" s="44"/>
    </row>
    <row r="779" spans="4:12" ht="15.75" customHeight="1" x14ac:dyDescent="0.25">
      <c r="D779" s="9"/>
      <c r="L779" s="44"/>
    </row>
    <row r="780" spans="4:12" ht="15.75" customHeight="1" x14ac:dyDescent="0.25">
      <c r="D780" s="9"/>
      <c r="L780" s="44"/>
    </row>
    <row r="781" spans="4:12" ht="15.75" customHeight="1" x14ac:dyDescent="0.25">
      <c r="D781" s="9"/>
      <c r="L781" s="44"/>
    </row>
    <row r="782" spans="4:12" ht="15.75" customHeight="1" x14ac:dyDescent="0.25">
      <c r="D782" s="9"/>
      <c r="L782" s="44"/>
    </row>
    <row r="783" spans="4:12" ht="15.75" customHeight="1" x14ac:dyDescent="0.25">
      <c r="D783" s="9"/>
      <c r="L783" s="44"/>
    </row>
    <row r="784" spans="4:12" ht="15.75" customHeight="1" x14ac:dyDescent="0.25">
      <c r="D784" s="9"/>
      <c r="L784" s="44"/>
    </row>
    <row r="785" spans="4:12" ht="15.75" customHeight="1" x14ac:dyDescent="0.25">
      <c r="D785" s="9"/>
      <c r="L785" s="44"/>
    </row>
    <row r="786" spans="4:12" ht="15.75" customHeight="1" x14ac:dyDescent="0.25">
      <c r="D786" s="9"/>
      <c r="L786" s="44"/>
    </row>
    <row r="787" spans="4:12" ht="15.75" customHeight="1" x14ac:dyDescent="0.25">
      <c r="D787" s="9"/>
      <c r="L787" s="44"/>
    </row>
    <row r="788" spans="4:12" ht="15.75" customHeight="1" x14ac:dyDescent="0.25">
      <c r="D788" s="9"/>
      <c r="L788" s="44"/>
    </row>
    <row r="789" spans="4:12" ht="15.75" customHeight="1" x14ac:dyDescent="0.25">
      <c r="D789" s="9"/>
      <c r="L789" s="44"/>
    </row>
    <row r="790" spans="4:12" ht="15.75" customHeight="1" x14ac:dyDescent="0.25">
      <c r="D790" s="9"/>
      <c r="L790" s="44"/>
    </row>
    <row r="791" spans="4:12" ht="15.75" customHeight="1" x14ac:dyDescent="0.25">
      <c r="D791" s="9"/>
      <c r="L791" s="44"/>
    </row>
    <row r="792" spans="4:12" ht="15.75" customHeight="1" x14ac:dyDescent="0.25">
      <c r="D792" s="9"/>
      <c r="L792" s="44"/>
    </row>
    <row r="793" spans="4:12" ht="15.75" customHeight="1" x14ac:dyDescent="0.25">
      <c r="D793" s="9"/>
      <c r="L793" s="44"/>
    </row>
    <row r="794" spans="4:12" ht="15.75" customHeight="1" x14ac:dyDescent="0.25">
      <c r="D794" s="9"/>
      <c r="L794" s="44"/>
    </row>
    <row r="795" spans="4:12" ht="15.75" customHeight="1" x14ac:dyDescent="0.25">
      <c r="D795" s="9"/>
      <c r="L795" s="44"/>
    </row>
    <row r="796" spans="4:12" ht="15.75" customHeight="1" x14ac:dyDescent="0.25">
      <c r="D796" s="9"/>
      <c r="L796" s="44"/>
    </row>
    <row r="797" spans="4:12" ht="15.75" customHeight="1" x14ac:dyDescent="0.25">
      <c r="D797" s="9"/>
      <c r="L797" s="44"/>
    </row>
    <row r="798" spans="4:12" ht="15.75" customHeight="1" x14ac:dyDescent="0.25">
      <c r="D798" s="9"/>
      <c r="L798" s="44"/>
    </row>
    <row r="799" spans="4:12" ht="15.75" customHeight="1" x14ac:dyDescent="0.25">
      <c r="D799" s="9"/>
      <c r="L799" s="44"/>
    </row>
    <row r="800" spans="4:12" ht="15.75" customHeight="1" x14ac:dyDescent="0.25">
      <c r="D800" s="9"/>
      <c r="L800" s="44"/>
    </row>
    <row r="801" spans="4:12" ht="15.75" customHeight="1" x14ac:dyDescent="0.25">
      <c r="D801" s="9"/>
      <c r="L801" s="44"/>
    </row>
    <row r="802" spans="4:12" ht="15.75" customHeight="1" x14ac:dyDescent="0.25">
      <c r="D802" s="9"/>
      <c r="L802" s="44"/>
    </row>
    <row r="803" spans="4:12" ht="15.75" customHeight="1" x14ac:dyDescent="0.25">
      <c r="D803" s="9"/>
      <c r="L803" s="44"/>
    </row>
    <row r="804" spans="4:12" ht="15.75" customHeight="1" x14ac:dyDescent="0.25">
      <c r="D804" s="9"/>
      <c r="L804" s="44"/>
    </row>
    <row r="805" spans="4:12" ht="15.75" customHeight="1" x14ac:dyDescent="0.25">
      <c r="D805" s="9"/>
      <c r="L805" s="44"/>
    </row>
    <row r="806" spans="4:12" ht="15.75" customHeight="1" x14ac:dyDescent="0.25">
      <c r="D806" s="9"/>
      <c r="L806" s="44"/>
    </row>
    <row r="807" spans="4:12" ht="15.75" customHeight="1" x14ac:dyDescent="0.25">
      <c r="D807" s="9"/>
      <c r="L807" s="44"/>
    </row>
    <row r="808" spans="4:12" ht="15.75" customHeight="1" x14ac:dyDescent="0.25">
      <c r="D808" s="9"/>
      <c r="L808" s="44"/>
    </row>
    <row r="809" spans="4:12" ht="15.75" customHeight="1" x14ac:dyDescent="0.25">
      <c r="D809" s="9"/>
      <c r="L809" s="44"/>
    </row>
    <row r="810" spans="4:12" ht="15.75" customHeight="1" x14ac:dyDescent="0.25">
      <c r="D810" s="9"/>
      <c r="L810" s="44"/>
    </row>
    <row r="811" spans="4:12" ht="15.75" customHeight="1" x14ac:dyDescent="0.25">
      <c r="D811" s="9"/>
      <c r="L811" s="44"/>
    </row>
    <row r="812" spans="4:12" ht="15.75" customHeight="1" x14ac:dyDescent="0.25">
      <c r="D812" s="9"/>
      <c r="L812" s="44"/>
    </row>
    <row r="813" spans="4:12" ht="15.75" customHeight="1" x14ac:dyDescent="0.25">
      <c r="D813" s="9"/>
      <c r="L813" s="44"/>
    </row>
    <row r="814" spans="4:12" ht="15.75" customHeight="1" x14ac:dyDescent="0.25">
      <c r="D814" s="9"/>
      <c r="L814" s="44"/>
    </row>
    <row r="815" spans="4:12" ht="15.75" customHeight="1" x14ac:dyDescent="0.25">
      <c r="D815" s="9"/>
      <c r="L815" s="44"/>
    </row>
    <row r="816" spans="4:12" ht="15.75" customHeight="1" x14ac:dyDescent="0.25">
      <c r="D816" s="9"/>
      <c r="L816" s="44"/>
    </row>
    <row r="817" spans="4:12" ht="15.75" customHeight="1" x14ac:dyDescent="0.25">
      <c r="D817" s="9"/>
      <c r="L817" s="44"/>
    </row>
    <row r="818" spans="4:12" ht="15.75" customHeight="1" x14ac:dyDescent="0.25">
      <c r="D818" s="9"/>
      <c r="L818" s="44"/>
    </row>
    <row r="819" spans="4:12" ht="15.75" customHeight="1" x14ac:dyDescent="0.25">
      <c r="D819" s="9"/>
      <c r="L819" s="44"/>
    </row>
    <row r="820" spans="4:12" ht="15.75" customHeight="1" x14ac:dyDescent="0.25">
      <c r="D820" s="9"/>
      <c r="L820" s="44"/>
    </row>
    <row r="821" spans="4:12" ht="15.75" customHeight="1" x14ac:dyDescent="0.25">
      <c r="D821" s="9"/>
      <c r="L821" s="44"/>
    </row>
    <row r="822" spans="4:12" ht="15.75" customHeight="1" x14ac:dyDescent="0.25">
      <c r="D822" s="9"/>
      <c r="L822" s="44"/>
    </row>
    <row r="823" spans="4:12" ht="15.75" customHeight="1" x14ac:dyDescent="0.25">
      <c r="D823" s="9"/>
      <c r="L823" s="44"/>
    </row>
    <row r="824" spans="4:12" ht="15.75" customHeight="1" x14ac:dyDescent="0.25">
      <c r="D824" s="9"/>
      <c r="L824" s="44"/>
    </row>
    <row r="825" spans="4:12" ht="15.75" customHeight="1" x14ac:dyDescent="0.25">
      <c r="D825" s="9"/>
      <c r="L825" s="44"/>
    </row>
    <row r="826" spans="4:12" ht="15.75" customHeight="1" x14ac:dyDescent="0.25">
      <c r="D826" s="9"/>
      <c r="L826" s="44"/>
    </row>
    <row r="827" spans="4:12" ht="15.75" customHeight="1" x14ac:dyDescent="0.25">
      <c r="D827" s="9"/>
      <c r="L827" s="44"/>
    </row>
    <row r="828" spans="4:12" ht="15.75" customHeight="1" x14ac:dyDescent="0.25">
      <c r="D828" s="9"/>
      <c r="L828" s="44"/>
    </row>
    <row r="829" spans="4:12" ht="15.75" customHeight="1" x14ac:dyDescent="0.25">
      <c r="D829" s="9"/>
      <c r="L829" s="44"/>
    </row>
    <row r="830" spans="4:12" ht="15.75" customHeight="1" x14ac:dyDescent="0.25">
      <c r="D830" s="9"/>
      <c r="L830" s="44"/>
    </row>
    <row r="831" spans="4:12" ht="15.75" customHeight="1" x14ac:dyDescent="0.25">
      <c r="D831" s="9"/>
      <c r="L831" s="44"/>
    </row>
    <row r="832" spans="4:12" ht="15.75" customHeight="1" x14ac:dyDescent="0.25">
      <c r="D832" s="9"/>
      <c r="L832" s="44"/>
    </row>
    <row r="833" spans="4:12" ht="15.75" customHeight="1" x14ac:dyDescent="0.25">
      <c r="D833" s="9"/>
      <c r="L833" s="44"/>
    </row>
    <row r="834" spans="4:12" ht="15.75" customHeight="1" x14ac:dyDescent="0.25">
      <c r="D834" s="9"/>
      <c r="L834" s="44"/>
    </row>
    <row r="835" spans="4:12" ht="15.75" customHeight="1" x14ac:dyDescent="0.25">
      <c r="D835" s="9"/>
      <c r="L835" s="44"/>
    </row>
    <row r="836" spans="4:12" ht="15.75" customHeight="1" x14ac:dyDescent="0.25">
      <c r="D836" s="9"/>
      <c r="L836" s="44"/>
    </row>
    <row r="837" spans="4:12" ht="15.75" customHeight="1" x14ac:dyDescent="0.25">
      <c r="D837" s="9"/>
      <c r="L837" s="44"/>
    </row>
    <row r="838" spans="4:12" ht="15.75" customHeight="1" x14ac:dyDescent="0.25">
      <c r="D838" s="9"/>
      <c r="L838" s="44"/>
    </row>
    <row r="839" spans="4:12" ht="15.75" customHeight="1" x14ac:dyDescent="0.25">
      <c r="D839" s="9"/>
      <c r="L839" s="44"/>
    </row>
    <row r="840" spans="4:12" ht="15.75" customHeight="1" x14ac:dyDescent="0.25">
      <c r="D840" s="9"/>
      <c r="L840" s="44"/>
    </row>
    <row r="841" spans="4:12" ht="15.75" customHeight="1" x14ac:dyDescent="0.25">
      <c r="D841" s="9"/>
      <c r="L841" s="44"/>
    </row>
    <row r="842" spans="4:12" ht="15.75" customHeight="1" x14ac:dyDescent="0.25">
      <c r="D842" s="9"/>
      <c r="L842" s="44"/>
    </row>
    <row r="843" spans="4:12" ht="15.75" customHeight="1" x14ac:dyDescent="0.25">
      <c r="D843" s="9"/>
      <c r="L843" s="44"/>
    </row>
    <row r="844" spans="4:12" ht="15.75" customHeight="1" x14ac:dyDescent="0.25">
      <c r="D844" s="9"/>
      <c r="L844" s="44"/>
    </row>
    <row r="845" spans="4:12" ht="15.75" customHeight="1" x14ac:dyDescent="0.25">
      <c r="D845" s="9"/>
      <c r="L845" s="44"/>
    </row>
    <row r="846" spans="4:12" ht="15.75" customHeight="1" x14ac:dyDescent="0.25">
      <c r="D846" s="9"/>
      <c r="L846" s="44"/>
    </row>
    <row r="847" spans="4:12" ht="15.75" customHeight="1" x14ac:dyDescent="0.25">
      <c r="D847" s="9"/>
      <c r="L847" s="44"/>
    </row>
    <row r="848" spans="4:12" ht="15.75" customHeight="1" x14ac:dyDescent="0.25">
      <c r="D848" s="9"/>
      <c r="L848" s="44"/>
    </row>
    <row r="849" spans="4:12" ht="15.75" customHeight="1" x14ac:dyDescent="0.25">
      <c r="D849" s="9"/>
      <c r="L849" s="44"/>
    </row>
    <row r="850" spans="4:12" ht="15.75" customHeight="1" x14ac:dyDescent="0.25">
      <c r="D850" s="9"/>
      <c r="L850" s="44"/>
    </row>
    <row r="851" spans="4:12" ht="15.75" customHeight="1" x14ac:dyDescent="0.25">
      <c r="D851" s="9"/>
      <c r="L851" s="44"/>
    </row>
    <row r="852" spans="4:12" ht="15.75" customHeight="1" x14ac:dyDescent="0.25">
      <c r="D852" s="9"/>
      <c r="L852" s="44"/>
    </row>
    <row r="853" spans="4:12" ht="15.75" customHeight="1" x14ac:dyDescent="0.25">
      <c r="D853" s="9"/>
      <c r="L853" s="44"/>
    </row>
    <row r="854" spans="4:12" ht="15.75" customHeight="1" x14ac:dyDescent="0.25">
      <c r="D854" s="9"/>
      <c r="L854" s="44"/>
    </row>
    <row r="855" spans="4:12" ht="15.75" customHeight="1" x14ac:dyDescent="0.25">
      <c r="D855" s="9"/>
      <c r="L855" s="44"/>
    </row>
    <row r="856" spans="4:12" ht="15.75" customHeight="1" x14ac:dyDescent="0.25">
      <c r="D856" s="9"/>
      <c r="L856" s="44"/>
    </row>
    <row r="857" spans="4:12" ht="15.75" customHeight="1" x14ac:dyDescent="0.25">
      <c r="D857" s="9"/>
      <c r="L857" s="44"/>
    </row>
    <row r="858" spans="4:12" ht="15.75" customHeight="1" x14ac:dyDescent="0.25">
      <c r="D858" s="9"/>
      <c r="L858" s="44"/>
    </row>
    <row r="859" spans="4:12" ht="15.75" customHeight="1" x14ac:dyDescent="0.25">
      <c r="D859" s="9"/>
      <c r="L859" s="44"/>
    </row>
    <row r="860" spans="4:12" ht="15.75" customHeight="1" x14ac:dyDescent="0.25">
      <c r="D860" s="9"/>
      <c r="L860" s="44"/>
    </row>
    <row r="861" spans="4:12" ht="15.75" customHeight="1" x14ac:dyDescent="0.25">
      <c r="D861" s="9"/>
      <c r="L861" s="44"/>
    </row>
    <row r="862" spans="4:12" ht="15.75" customHeight="1" x14ac:dyDescent="0.25">
      <c r="D862" s="9"/>
      <c r="L862" s="44"/>
    </row>
    <row r="863" spans="4:12" ht="15.75" customHeight="1" x14ac:dyDescent="0.25">
      <c r="D863" s="9"/>
      <c r="L863" s="44"/>
    </row>
    <row r="864" spans="4:12" ht="15.75" customHeight="1" x14ac:dyDescent="0.25">
      <c r="D864" s="9"/>
      <c r="L864" s="44"/>
    </row>
    <row r="865" spans="4:12" ht="15.75" customHeight="1" x14ac:dyDescent="0.25">
      <c r="D865" s="9"/>
      <c r="L865" s="44"/>
    </row>
    <row r="866" spans="4:12" ht="15.75" customHeight="1" x14ac:dyDescent="0.25">
      <c r="D866" s="9"/>
      <c r="L866" s="44"/>
    </row>
    <row r="867" spans="4:12" ht="15.75" customHeight="1" x14ac:dyDescent="0.25">
      <c r="D867" s="9"/>
      <c r="L867" s="44"/>
    </row>
    <row r="868" spans="4:12" ht="15.75" customHeight="1" x14ac:dyDescent="0.25">
      <c r="D868" s="9"/>
      <c r="L868" s="44"/>
    </row>
    <row r="869" spans="4:12" ht="15.75" customHeight="1" x14ac:dyDescent="0.25">
      <c r="D869" s="9"/>
      <c r="L869" s="44"/>
    </row>
    <row r="870" spans="4:12" ht="15.75" customHeight="1" x14ac:dyDescent="0.25">
      <c r="D870" s="9"/>
      <c r="L870" s="44"/>
    </row>
    <row r="871" spans="4:12" ht="15.75" customHeight="1" x14ac:dyDescent="0.25">
      <c r="D871" s="9"/>
      <c r="L871" s="44"/>
    </row>
    <row r="872" spans="4:12" ht="15.75" customHeight="1" x14ac:dyDescent="0.25">
      <c r="D872" s="9"/>
      <c r="L872" s="44"/>
    </row>
    <row r="873" spans="4:12" ht="15.75" customHeight="1" x14ac:dyDescent="0.25">
      <c r="D873" s="9"/>
      <c r="L873" s="44"/>
    </row>
    <row r="874" spans="4:12" ht="15.75" customHeight="1" x14ac:dyDescent="0.25">
      <c r="D874" s="9"/>
      <c r="L874" s="44"/>
    </row>
    <row r="875" spans="4:12" ht="15.75" customHeight="1" x14ac:dyDescent="0.25">
      <c r="D875" s="9"/>
      <c r="L875" s="44"/>
    </row>
    <row r="876" spans="4:12" ht="15.75" customHeight="1" x14ac:dyDescent="0.25">
      <c r="D876" s="9"/>
      <c r="L876" s="44"/>
    </row>
    <row r="877" spans="4:12" ht="15.75" customHeight="1" x14ac:dyDescent="0.25">
      <c r="D877" s="9"/>
      <c r="L877" s="44"/>
    </row>
    <row r="878" spans="4:12" ht="15.75" customHeight="1" x14ac:dyDescent="0.25">
      <c r="D878" s="9"/>
      <c r="L878" s="44"/>
    </row>
    <row r="879" spans="4:12" ht="15.75" customHeight="1" x14ac:dyDescent="0.25">
      <c r="D879" s="9"/>
      <c r="L879" s="44"/>
    </row>
    <row r="880" spans="4:12" ht="15.75" customHeight="1" x14ac:dyDescent="0.25">
      <c r="D880" s="9"/>
      <c r="L880" s="44"/>
    </row>
    <row r="881" spans="4:12" ht="15.75" customHeight="1" x14ac:dyDescent="0.25">
      <c r="D881" s="9"/>
      <c r="L881" s="44"/>
    </row>
    <row r="882" spans="4:12" ht="15.75" customHeight="1" x14ac:dyDescent="0.25">
      <c r="D882" s="9"/>
      <c r="L882" s="44"/>
    </row>
    <row r="883" spans="4:12" ht="15.75" customHeight="1" x14ac:dyDescent="0.25">
      <c r="D883" s="9"/>
      <c r="L883" s="44"/>
    </row>
    <row r="884" spans="4:12" ht="15.75" customHeight="1" x14ac:dyDescent="0.25">
      <c r="D884" s="9"/>
      <c r="L884" s="44"/>
    </row>
    <row r="885" spans="4:12" ht="15.75" customHeight="1" x14ac:dyDescent="0.25">
      <c r="D885" s="9"/>
      <c r="L885" s="44"/>
    </row>
    <row r="886" spans="4:12" ht="15.75" customHeight="1" x14ac:dyDescent="0.25">
      <c r="D886" s="9"/>
      <c r="L886" s="44"/>
    </row>
    <row r="887" spans="4:12" ht="15.75" customHeight="1" x14ac:dyDescent="0.25">
      <c r="D887" s="9"/>
      <c r="L887" s="44"/>
    </row>
    <row r="888" spans="4:12" ht="15.75" customHeight="1" x14ac:dyDescent="0.25">
      <c r="D888" s="9"/>
      <c r="L888" s="44"/>
    </row>
    <row r="889" spans="4:12" ht="15.75" customHeight="1" x14ac:dyDescent="0.25">
      <c r="D889" s="9"/>
      <c r="L889" s="44"/>
    </row>
    <row r="890" spans="4:12" ht="15.75" customHeight="1" x14ac:dyDescent="0.25">
      <c r="D890" s="9"/>
      <c r="L890" s="44"/>
    </row>
    <row r="891" spans="4:12" ht="15.75" customHeight="1" x14ac:dyDescent="0.25">
      <c r="D891" s="9"/>
      <c r="L891" s="44"/>
    </row>
    <row r="892" spans="4:12" ht="15.75" customHeight="1" x14ac:dyDescent="0.25">
      <c r="D892" s="9"/>
      <c r="L892" s="44"/>
    </row>
    <row r="893" spans="4:12" ht="15.75" customHeight="1" x14ac:dyDescent="0.25">
      <c r="D893" s="9"/>
      <c r="L893" s="44"/>
    </row>
    <row r="894" spans="4:12" ht="15.75" customHeight="1" x14ac:dyDescent="0.25">
      <c r="D894" s="9"/>
      <c r="L894" s="44"/>
    </row>
    <row r="895" spans="4:12" ht="15.75" customHeight="1" x14ac:dyDescent="0.25">
      <c r="D895" s="9"/>
      <c r="L895" s="44"/>
    </row>
    <row r="896" spans="4:12" ht="15.75" customHeight="1" x14ac:dyDescent="0.25">
      <c r="D896" s="9"/>
      <c r="L896" s="44"/>
    </row>
    <row r="897" spans="4:12" ht="15.75" customHeight="1" x14ac:dyDescent="0.25">
      <c r="D897" s="9"/>
      <c r="L897" s="44"/>
    </row>
    <row r="898" spans="4:12" ht="15.75" customHeight="1" x14ac:dyDescent="0.25">
      <c r="D898" s="9"/>
      <c r="L898" s="44"/>
    </row>
    <row r="899" spans="4:12" ht="15.75" customHeight="1" x14ac:dyDescent="0.25">
      <c r="D899" s="9"/>
      <c r="L899" s="44"/>
    </row>
    <row r="900" spans="4:12" ht="15.75" customHeight="1" x14ac:dyDescent="0.25">
      <c r="D900" s="9"/>
      <c r="L900" s="44"/>
    </row>
    <row r="901" spans="4:12" ht="15.75" customHeight="1" x14ac:dyDescent="0.25">
      <c r="D901" s="9"/>
      <c r="L901" s="44"/>
    </row>
    <row r="902" spans="4:12" ht="15.75" customHeight="1" x14ac:dyDescent="0.25">
      <c r="D902" s="9"/>
      <c r="L902" s="44"/>
    </row>
    <row r="903" spans="4:12" ht="15.75" customHeight="1" x14ac:dyDescent="0.25">
      <c r="D903" s="9"/>
      <c r="L903" s="44"/>
    </row>
    <row r="904" spans="4:12" ht="15.75" customHeight="1" x14ac:dyDescent="0.25">
      <c r="D904" s="9"/>
      <c r="L904" s="44"/>
    </row>
    <row r="905" spans="4:12" ht="15.75" customHeight="1" x14ac:dyDescent="0.25">
      <c r="D905" s="9"/>
      <c r="L905" s="44"/>
    </row>
    <row r="906" spans="4:12" ht="15.75" customHeight="1" x14ac:dyDescent="0.25">
      <c r="D906" s="9"/>
      <c r="L906" s="44"/>
    </row>
    <row r="907" spans="4:12" ht="15.75" customHeight="1" x14ac:dyDescent="0.25">
      <c r="D907" s="9"/>
      <c r="L907" s="44"/>
    </row>
    <row r="908" spans="4:12" ht="15.75" customHeight="1" x14ac:dyDescent="0.25">
      <c r="D908" s="9"/>
      <c r="L908" s="44"/>
    </row>
    <row r="909" spans="4:12" ht="15.75" customHeight="1" x14ac:dyDescent="0.25">
      <c r="D909" s="9"/>
      <c r="L909" s="44"/>
    </row>
    <row r="910" spans="4:12" ht="15.75" customHeight="1" x14ac:dyDescent="0.25">
      <c r="D910" s="9"/>
      <c r="L910" s="44"/>
    </row>
    <row r="911" spans="4:12" ht="15.75" customHeight="1" x14ac:dyDescent="0.25">
      <c r="D911" s="9"/>
      <c r="L911" s="44"/>
    </row>
    <row r="912" spans="4:12" ht="15.75" customHeight="1" x14ac:dyDescent="0.25">
      <c r="D912" s="9"/>
      <c r="L912" s="44"/>
    </row>
    <row r="913" spans="4:12" ht="15.75" customHeight="1" x14ac:dyDescent="0.25">
      <c r="D913" s="9"/>
      <c r="L913" s="44"/>
    </row>
    <row r="914" spans="4:12" ht="15.75" customHeight="1" x14ac:dyDescent="0.25">
      <c r="D914" s="9"/>
      <c r="L914" s="44"/>
    </row>
    <row r="915" spans="4:12" ht="15.75" customHeight="1" x14ac:dyDescent="0.25">
      <c r="D915" s="9"/>
      <c r="L915" s="44"/>
    </row>
    <row r="916" spans="4:12" ht="15.75" customHeight="1" x14ac:dyDescent="0.25">
      <c r="D916" s="9"/>
      <c r="L916" s="44"/>
    </row>
    <row r="917" spans="4:12" ht="15.75" customHeight="1" x14ac:dyDescent="0.25">
      <c r="D917" s="9"/>
      <c r="L917" s="44"/>
    </row>
    <row r="918" spans="4:12" ht="15.75" customHeight="1" x14ac:dyDescent="0.25">
      <c r="D918" s="9"/>
      <c r="L918" s="44"/>
    </row>
    <row r="919" spans="4:12" ht="15.75" customHeight="1" x14ac:dyDescent="0.25">
      <c r="D919" s="9"/>
      <c r="L919" s="44"/>
    </row>
    <row r="920" spans="4:12" ht="15.75" customHeight="1" x14ac:dyDescent="0.25">
      <c r="D920" s="9"/>
      <c r="L920" s="44"/>
    </row>
    <row r="921" spans="4:12" ht="15.75" customHeight="1" x14ac:dyDescent="0.25">
      <c r="D921" s="9"/>
      <c r="L921" s="44"/>
    </row>
    <row r="922" spans="4:12" ht="15.75" customHeight="1" x14ac:dyDescent="0.25">
      <c r="D922" s="9"/>
      <c r="L922" s="44"/>
    </row>
    <row r="923" spans="4:12" ht="15.75" customHeight="1" x14ac:dyDescent="0.25">
      <c r="D923" s="9"/>
      <c r="L923" s="44"/>
    </row>
    <row r="924" spans="4:12" ht="15.75" customHeight="1" x14ac:dyDescent="0.25">
      <c r="D924" s="9"/>
      <c r="L924" s="44"/>
    </row>
    <row r="925" spans="4:12" ht="15.75" customHeight="1" x14ac:dyDescent="0.25">
      <c r="D925" s="9"/>
      <c r="L925" s="44"/>
    </row>
    <row r="926" spans="4:12" ht="15.75" customHeight="1" x14ac:dyDescent="0.25">
      <c r="D926" s="9"/>
      <c r="L926" s="44"/>
    </row>
    <row r="927" spans="4:12" ht="15.75" customHeight="1" x14ac:dyDescent="0.25">
      <c r="D927" s="9"/>
      <c r="L927" s="44"/>
    </row>
    <row r="928" spans="4:12" ht="15.75" customHeight="1" x14ac:dyDescent="0.25">
      <c r="D928" s="9"/>
      <c r="L928" s="44"/>
    </row>
    <row r="929" spans="4:12" ht="15.75" customHeight="1" x14ac:dyDescent="0.25">
      <c r="D929" s="9"/>
      <c r="L929" s="44"/>
    </row>
    <row r="930" spans="4:12" ht="15.75" customHeight="1" x14ac:dyDescent="0.25">
      <c r="D930" s="9"/>
      <c r="L930" s="44"/>
    </row>
    <row r="931" spans="4:12" ht="15.75" customHeight="1" x14ac:dyDescent="0.25">
      <c r="D931" s="9"/>
      <c r="L931" s="44"/>
    </row>
    <row r="932" spans="4:12" ht="15.75" customHeight="1" x14ac:dyDescent="0.25">
      <c r="D932" s="9"/>
      <c r="L932" s="44"/>
    </row>
    <row r="933" spans="4:12" ht="15.75" customHeight="1" x14ac:dyDescent="0.25">
      <c r="D933" s="9"/>
      <c r="L933" s="44"/>
    </row>
    <row r="934" spans="4:12" ht="15.75" customHeight="1" x14ac:dyDescent="0.25">
      <c r="D934" s="9"/>
      <c r="L934" s="44"/>
    </row>
    <row r="935" spans="4:12" ht="15.75" customHeight="1" x14ac:dyDescent="0.25">
      <c r="D935" s="9"/>
      <c r="L935" s="44"/>
    </row>
    <row r="936" spans="4:12" ht="15.75" customHeight="1" x14ac:dyDescent="0.25">
      <c r="D936" s="9"/>
      <c r="L936" s="44"/>
    </row>
    <row r="937" spans="4:12" ht="15.75" customHeight="1" x14ac:dyDescent="0.25">
      <c r="D937" s="9"/>
      <c r="L937" s="44"/>
    </row>
    <row r="938" spans="4:12" ht="15.75" customHeight="1" x14ac:dyDescent="0.25">
      <c r="D938" s="9"/>
      <c r="L938" s="44"/>
    </row>
    <row r="939" spans="4:12" ht="15.75" customHeight="1" x14ac:dyDescent="0.25">
      <c r="D939" s="9"/>
      <c r="L939" s="44"/>
    </row>
    <row r="940" spans="4:12" ht="15.75" customHeight="1" x14ac:dyDescent="0.25">
      <c r="D940" s="9"/>
      <c r="L940" s="44"/>
    </row>
    <row r="941" spans="4:12" ht="15.75" customHeight="1" x14ac:dyDescent="0.25">
      <c r="D941" s="9"/>
      <c r="L941" s="44"/>
    </row>
    <row r="942" spans="4:12" ht="15.75" customHeight="1" x14ac:dyDescent="0.25">
      <c r="D942" s="9"/>
      <c r="L942" s="44"/>
    </row>
    <row r="943" spans="4:12" ht="15.75" customHeight="1" x14ac:dyDescent="0.25">
      <c r="D943" s="9"/>
      <c r="L943" s="44"/>
    </row>
    <row r="944" spans="4:12" ht="15.75" customHeight="1" x14ac:dyDescent="0.25">
      <c r="D944" s="9"/>
      <c r="L944" s="44"/>
    </row>
    <row r="945" spans="4:12" ht="15.75" customHeight="1" x14ac:dyDescent="0.25">
      <c r="D945" s="9"/>
      <c r="L945" s="44"/>
    </row>
    <row r="946" spans="4:12" ht="15.75" customHeight="1" x14ac:dyDescent="0.25">
      <c r="D946" s="9"/>
      <c r="L946" s="44"/>
    </row>
    <row r="947" spans="4:12" ht="15.75" customHeight="1" x14ac:dyDescent="0.25">
      <c r="D947" s="9"/>
      <c r="L947" s="44"/>
    </row>
    <row r="948" spans="4:12" ht="15.75" customHeight="1" x14ac:dyDescent="0.25">
      <c r="D948" s="9"/>
      <c r="L948" s="44"/>
    </row>
    <row r="949" spans="4:12" ht="15.75" customHeight="1" x14ac:dyDescent="0.25">
      <c r="D949" s="9"/>
      <c r="L949" s="44"/>
    </row>
    <row r="950" spans="4:12" ht="15.75" customHeight="1" x14ac:dyDescent="0.25">
      <c r="D950" s="9"/>
      <c r="L950" s="44"/>
    </row>
    <row r="951" spans="4:12" ht="15.75" customHeight="1" x14ac:dyDescent="0.25">
      <c r="D951" s="9"/>
      <c r="L951" s="44"/>
    </row>
    <row r="952" spans="4:12" ht="15.75" customHeight="1" x14ac:dyDescent="0.25">
      <c r="D952" s="9"/>
      <c r="L952" s="44"/>
    </row>
    <row r="953" spans="4:12" ht="15.75" customHeight="1" x14ac:dyDescent="0.25">
      <c r="D953" s="9"/>
      <c r="L953" s="44"/>
    </row>
    <row r="954" spans="4:12" ht="15.75" customHeight="1" x14ac:dyDescent="0.25">
      <c r="D954" s="9"/>
      <c r="L954" s="44"/>
    </row>
    <row r="955" spans="4:12" ht="15.75" customHeight="1" x14ac:dyDescent="0.25">
      <c r="D955" s="9"/>
      <c r="L955" s="44"/>
    </row>
    <row r="956" spans="4:12" ht="15.75" customHeight="1" x14ac:dyDescent="0.25">
      <c r="D956" s="9"/>
      <c r="L956" s="44"/>
    </row>
    <row r="957" spans="4:12" ht="15.75" customHeight="1" x14ac:dyDescent="0.25">
      <c r="D957" s="9"/>
      <c r="L957" s="44"/>
    </row>
    <row r="958" spans="4:12" ht="15.75" customHeight="1" x14ac:dyDescent="0.25">
      <c r="D958" s="9"/>
      <c r="L958" s="44"/>
    </row>
    <row r="959" spans="4:12" ht="15.75" customHeight="1" x14ac:dyDescent="0.25">
      <c r="D959" s="9"/>
      <c r="L959" s="44"/>
    </row>
    <row r="960" spans="4:12" ht="15.75" customHeight="1" x14ac:dyDescent="0.25">
      <c r="D960" s="9"/>
      <c r="L960" s="44"/>
    </row>
    <row r="961" spans="4:12" ht="15.75" customHeight="1" x14ac:dyDescent="0.25">
      <c r="D961" s="9"/>
      <c r="L961" s="44"/>
    </row>
    <row r="962" spans="4:12" ht="15.75" customHeight="1" x14ac:dyDescent="0.25">
      <c r="D962" s="9"/>
      <c r="L962" s="44"/>
    </row>
    <row r="963" spans="4:12" ht="15.75" customHeight="1" x14ac:dyDescent="0.25">
      <c r="D963" s="9"/>
      <c r="L963" s="44"/>
    </row>
    <row r="964" spans="4:12" ht="15.75" customHeight="1" x14ac:dyDescent="0.25">
      <c r="D964" s="9"/>
      <c r="L964" s="44"/>
    </row>
    <row r="965" spans="4:12" ht="15.75" customHeight="1" x14ac:dyDescent="0.25">
      <c r="D965" s="9"/>
      <c r="L965" s="44"/>
    </row>
    <row r="966" spans="4:12" ht="15.75" customHeight="1" x14ac:dyDescent="0.25">
      <c r="D966" s="9"/>
      <c r="L966" s="44"/>
    </row>
    <row r="967" spans="4:12" ht="15.75" customHeight="1" x14ac:dyDescent="0.25">
      <c r="D967" s="9"/>
      <c r="L967" s="44"/>
    </row>
    <row r="968" spans="4:12" ht="15.75" customHeight="1" x14ac:dyDescent="0.25">
      <c r="D968" s="9"/>
      <c r="L968" s="44"/>
    </row>
    <row r="969" spans="4:12" ht="15.75" customHeight="1" x14ac:dyDescent="0.25">
      <c r="D969" s="9"/>
      <c r="L969" s="44"/>
    </row>
    <row r="970" spans="4:12" ht="15.75" customHeight="1" x14ac:dyDescent="0.25">
      <c r="D970" s="9"/>
      <c r="L970" s="44"/>
    </row>
    <row r="971" spans="4:12" ht="15.75" customHeight="1" x14ac:dyDescent="0.25">
      <c r="D971" s="9"/>
      <c r="L971" s="44"/>
    </row>
  </sheetData>
  <pageMargins left="0.7" right="0.7" top="0.78740157499999996" bottom="0.78740157499999996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000"/>
  <sheetViews>
    <sheetView workbookViewId="0">
      <selection activeCell="E23" sqref="E23"/>
    </sheetView>
  </sheetViews>
  <sheetFormatPr defaultColWidth="12.625" defaultRowHeight="15" customHeight="1" x14ac:dyDescent="0.2"/>
  <cols>
    <col min="1" max="1" width="9.25" customWidth="1"/>
    <col min="2" max="2" width="16" customWidth="1"/>
    <col min="3" max="3" width="7.625" customWidth="1"/>
    <col min="4" max="9" width="12.375" customWidth="1"/>
    <col min="10" max="10" width="15.625" hidden="1" customWidth="1"/>
    <col min="11" max="12" width="8" hidden="1" customWidth="1"/>
    <col min="13" max="13" width="9.625" hidden="1" customWidth="1"/>
    <col min="14" max="15" width="8" hidden="1" customWidth="1"/>
    <col min="16" max="18" width="7.625" hidden="1" customWidth="1"/>
    <col min="19" max="26" width="7.625" customWidth="1"/>
  </cols>
  <sheetData>
    <row r="1" spans="1:15" x14ac:dyDescent="0.25">
      <c r="A1" s="8" t="s">
        <v>17</v>
      </c>
      <c r="B1" s="8"/>
      <c r="C1" s="34"/>
      <c r="D1" s="9"/>
      <c r="L1" s="44"/>
    </row>
    <row r="2" spans="1:15" x14ac:dyDescent="0.25">
      <c r="C2" s="34"/>
      <c r="D2" s="45" t="s">
        <v>18</v>
      </c>
      <c r="E2" s="45" t="s">
        <v>6</v>
      </c>
      <c r="F2" s="45" t="s">
        <v>14</v>
      </c>
      <c r="G2" s="45" t="s">
        <v>15</v>
      </c>
      <c r="H2" s="45" t="s">
        <v>16</v>
      </c>
      <c r="I2" s="45" t="s">
        <v>19</v>
      </c>
      <c r="L2" s="44"/>
    </row>
    <row r="3" spans="1:15" x14ac:dyDescent="0.25">
      <c r="A3" s="14">
        <v>1</v>
      </c>
      <c r="B3" s="20" t="s">
        <v>37</v>
      </c>
      <c r="C3" s="34"/>
      <c r="D3" s="46">
        <f>'Veteránská liga'!O53</f>
        <v>10</v>
      </c>
      <c r="E3" s="46">
        <f>'Veteránská liga'!P53</f>
        <v>10</v>
      </c>
      <c r="F3" s="46">
        <f>'Veteránská liga'!Q53</f>
        <v>50</v>
      </c>
      <c r="G3" s="46">
        <f>'Veteránská liga'!R53</f>
        <v>61</v>
      </c>
      <c r="H3" s="46">
        <f>'Veteránská liga'!S53</f>
        <v>-11</v>
      </c>
      <c r="I3" s="34">
        <f>((E3*100000)+(H3*100)+(F3*10))+1</f>
        <v>999401</v>
      </c>
      <c r="J3" s="20" t="s">
        <v>37</v>
      </c>
      <c r="K3" s="34"/>
      <c r="L3" s="46">
        <f t="shared" ref="L3:O3" si="0">D3</f>
        <v>10</v>
      </c>
      <c r="M3" s="46">
        <f t="shared" si="0"/>
        <v>10</v>
      </c>
      <c r="N3" s="46">
        <f t="shared" si="0"/>
        <v>50</v>
      </c>
      <c r="O3" s="46">
        <f t="shared" si="0"/>
        <v>61</v>
      </c>
    </row>
    <row r="4" spans="1:15" x14ac:dyDescent="0.25">
      <c r="A4" s="14">
        <v>2</v>
      </c>
      <c r="B4" s="20" t="s">
        <v>38</v>
      </c>
      <c r="C4" s="34"/>
      <c r="D4" s="46">
        <f>'Veteránská liga'!T53</f>
        <v>10</v>
      </c>
      <c r="E4" s="15">
        <f>'Veteránská liga'!U53</f>
        <v>9</v>
      </c>
      <c r="F4" s="15">
        <f>'Veteránská liga'!V53</f>
        <v>45</v>
      </c>
      <c r="G4" s="15">
        <f>'Veteránská liga'!W53</f>
        <v>82</v>
      </c>
      <c r="H4" s="15">
        <f>'Veteránská liga'!X53</f>
        <v>-37</v>
      </c>
      <c r="I4" s="34">
        <f>((E4*100000)+(H4*100)+(F4*10))+2</f>
        <v>896752</v>
      </c>
      <c r="J4" s="20" t="s">
        <v>38</v>
      </c>
      <c r="K4" s="34"/>
      <c r="L4" s="46">
        <f t="shared" ref="L4:O4" si="1">D4</f>
        <v>10</v>
      </c>
      <c r="M4" s="46">
        <f t="shared" si="1"/>
        <v>9</v>
      </c>
      <c r="N4" s="46">
        <f t="shared" si="1"/>
        <v>45</v>
      </c>
      <c r="O4" s="46">
        <f t="shared" si="1"/>
        <v>82</v>
      </c>
    </row>
    <row r="5" spans="1:15" x14ac:dyDescent="0.25">
      <c r="A5" s="14">
        <v>3</v>
      </c>
      <c r="B5" s="20" t="s">
        <v>39</v>
      </c>
      <c r="D5" s="15">
        <f>'Veteránská liga'!Y53</f>
        <v>10</v>
      </c>
      <c r="E5" s="15">
        <f>'Veteránská liga'!Z53</f>
        <v>12</v>
      </c>
      <c r="F5" s="15">
        <f>'Veteránská liga'!AA53</f>
        <v>54</v>
      </c>
      <c r="G5" s="15">
        <f>'Veteránská liga'!AB53</f>
        <v>61</v>
      </c>
      <c r="H5" s="15">
        <f>'Veteránská liga'!AC53</f>
        <v>-7</v>
      </c>
      <c r="I5" s="34">
        <f>((E5*100000)+(H5*100)+(F5*10))+3</f>
        <v>1199843</v>
      </c>
      <c r="J5" s="20" t="s">
        <v>39</v>
      </c>
      <c r="L5" s="46">
        <f t="shared" ref="L5:O5" si="2">D5</f>
        <v>10</v>
      </c>
      <c r="M5" s="46">
        <f t="shared" si="2"/>
        <v>12</v>
      </c>
      <c r="N5" s="46">
        <f t="shared" si="2"/>
        <v>54</v>
      </c>
      <c r="O5" s="46">
        <f t="shared" si="2"/>
        <v>61</v>
      </c>
    </row>
    <row r="6" spans="1:15" x14ac:dyDescent="0.25">
      <c r="A6" s="14">
        <v>4</v>
      </c>
      <c r="B6" s="20" t="s">
        <v>40</v>
      </c>
      <c r="D6" s="15">
        <f>'Veteránská liga'!AD53</f>
        <v>10</v>
      </c>
      <c r="E6" s="15">
        <f>'Veteránská liga'!AE53</f>
        <v>21</v>
      </c>
      <c r="F6" s="15">
        <f>'Veteránská liga'!AF53</f>
        <v>60</v>
      </c>
      <c r="G6" s="15">
        <f>'Veteránská liga'!AG53</f>
        <v>53</v>
      </c>
      <c r="H6" s="15">
        <f>'Veteránská liga'!AH53</f>
        <v>7</v>
      </c>
      <c r="I6" s="34">
        <f>((E6*100000)+(H6*100)+(F6*10))+4</f>
        <v>2101304</v>
      </c>
      <c r="J6" s="20" t="s">
        <v>40</v>
      </c>
      <c r="L6" s="46">
        <f t="shared" ref="L6:O6" si="3">D6</f>
        <v>10</v>
      </c>
      <c r="M6" s="46">
        <f t="shared" si="3"/>
        <v>21</v>
      </c>
      <c r="N6" s="46">
        <f t="shared" si="3"/>
        <v>60</v>
      </c>
      <c r="O6" s="46">
        <f t="shared" si="3"/>
        <v>53</v>
      </c>
    </row>
    <row r="7" spans="1:15" x14ac:dyDescent="0.25">
      <c r="A7" s="14">
        <v>5</v>
      </c>
      <c r="B7" s="20" t="s">
        <v>41</v>
      </c>
      <c r="D7" s="15">
        <f>'Veteránská liga'!AI53</f>
        <v>10</v>
      </c>
      <c r="E7" s="15">
        <f>'Veteránská liga'!AJ53</f>
        <v>28</v>
      </c>
      <c r="F7" s="15">
        <f>'Veteránská liga'!AK53</f>
        <v>105</v>
      </c>
      <c r="G7" s="15">
        <f>'Veteránská liga'!AL53</f>
        <v>33</v>
      </c>
      <c r="H7" s="15">
        <f>'Veteránská liga'!AM53</f>
        <v>72</v>
      </c>
      <c r="I7" s="34">
        <f>((E7*100000)+(H7*100)+(F7*10))+5</f>
        <v>2808255</v>
      </c>
      <c r="J7" s="20" t="s">
        <v>41</v>
      </c>
      <c r="L7" s="46">
        <f t="shared" ref="L7:O7" si="4">D7</f>
        <v>10</v>
      </c>
      <c r="M7" s="46">
        <f t="shared" si="4"/>
        <v>28</v>
      </c>
      <c r="N7" s="46">
        <f t="shared" si="4"/>
        <v>105</v>
      </c>
      <c r="O7" s="46">
        <f t="shared" si="4"/>
        <v>33</v>
      </c>
    </row>
    <row r="8" spans="1:15" x14ac:dyDescent="0.25">
      <c r="A8" s="14">
        <v>6</v>
      </c>
      <c r="B8" s="20" t="s">
        <v>42</v>
      </c>
      <c r="D8" s="15">
        <f>'Veteránská liga'!AN53</f>
        <v>10</v>
      </c>
      <c r="E8" s="15">
        <f>'Veteránská liga'!AO53</f>
        <v>9</v>
      </c>
      <c r="F8" s="15">
        <f>'Veteránská liga'!AP53</f>
        <v>45</v>
      </c>
      <c r="G8" s="15">
        <f>'Veteránská liga'!AQ53</f>
        <v>69</v>
      </c>
      <c r="H8" s="15">
        <f>'Veteránská liga'!AR53</f>
        <v>-24</v>
      </c>
      <c r="I8" s="34">
        <f>((E8*100000)+(H8*100)+(F8*10))+6</f>
        <v>898056</v>
      </c>
      <c r="J8" s="20" t="s">
        <v>42</v>
      </c>
      <c r="L8" s="46">
        <f t="shared" ref="L8:O8" si="5">D8</f>
        <v>10</v>
      </c>
      <c r="M8" s="46">
        <f t="shared" si="5"/>
        <v>9</v>
      </c>
      <c r="N8" s="46">
        <f t="shared" si="5"/>
        <v>45</v>
      </c>
      <c r="O8" s="46">
        <f t="shared" si="5"/>
        <v>69</v>
      </c>
    </row>
    <row r="9" spans="1:15" x14ac:dyDescent="0.25">
      <c r="D9" s="9"/>
      <c r="L9" s="44"/>
    </row>
    <row r="10" spans="1:15" x14ac:dyDescent="0.25">
      <c r="D10" s="9"/>
      <c r="L10" s="44"/>
    </row>
    <row r="11" spans="1:15" x14ac:dyDescent="0.25">
      <c r="D11" s="9"/>
      <c r="L11" s="44"/>
    </row>
    <row r="12" spans="1:15" x14ac:dyDescent="0.25">
      <c r="D12" s="9"/>
      <c r="L12" s="44"/>
    </row>
    <row r="13" spans="1:15" x14ac:dyDescent="0.25">
      <c r="D13" s="9"/>
      <c r="L13" s="44"/>
    </row>
    <row r="14" spans="1:15" x14ac:dyDescent="0.25">
      <c r="D14" s="9"/>
      <c r="L14" s="44"/>
    </row>
    <row r="15" spans="1:15" x14ac:dyDescent="0.25">
      <c r="D15" s="9"/>
      <c r="L15" s="44"/>
    </row>
    <row r="16" spans="1:15" x14ac:dyDescent="0.25">
      <c r="D16" s="9"/>
      <c r="L16" s="44"/>
    </row>
    <row r="17" spans="4:12" x14ac:dyDescent="0.25">
      <c r="D17" s="9"/>
      <c r="L17" s="44"/>
    </row>
    <row r="18" spans="4:12" x14ac:dyDescent="0.25">
      <c r="D18" s="9"/>
      <c r="L18" s="44"/>
    </row>
    <row r="19" spans="4:12" x14ac:dyDescent="0.25">
      <c r="D19" s="9"/>
      <c r="L19" s="44"/>
    </row>
    <row r="20" spans="4:12" x14ac:dyDescent="0.25">
      <c r="D20" s="9"/>
      <c r="L20" s="44"/>
    </row>
    <row r="21" spans="4:12" ht="15.75" customHeight="1" x14ac:dyDescent="0.25">
      <c r="D21" s="9"/>
      <c r="L21" s="44"/>
    </row>
    <row r="22" spans="4:12" ht="15.75" customHeight="1" x14ac:dyDescent="0.25">
      <c r="D22" s="9"/>
      <c r="L22" s="44"/>
    </row>
    <row r="23" spans="4:12" ht="15.75" customHeight="1" x14ac:dyDescent="0.25">
      <c r="D23" s="9"/>
      <c r="L23" s="44"/>
    </row>
    <row r="24" spans="4:12" ht="15.75" customHeight="1" x14ac:dyDescent="0.25">
      <c r="D24" s="9"/>
      <c r="L24" s="44"/>
    </row>
    <row r="25" spans="4:12" ht="15.75" customHeight="1" x14ac:dyDescent="0.25">
      <c r="D25" s="9"/>
      <c r="L25" s="44"/>
    </row>
    <row r="26" spans="4:12" ht="15.75" customHeight="1" x14ac:dyDescent="0.25">
      <c r="D26" s="9"/>
      <c r="L26" s="44"/>
    </row>
    <row r="27" spans="4:12" ht="15.75" customHeight="1" x14ac:dyDescent="0.25">
      <c r="D27" s="9"/>
      <c r="L27" s="44"/>
    </row>
    <row r="28" spans="4:12" ht="15.75" customHeight="1" x14ac:dyDescent="0.25">
      <c r="D28" s="9"/>
      <c r="L28" s="44"/>
    </row>
    <row r="29" spans="4:12" ht="15.75" customHeight="1" x14ac:dyDescent="0.25">
      <c r="D29" s="9"/>
      <c r="L29" s="44"/>
    </row>
    <row r="30" spans="4:12" ht="15.75" customHeight="1" x14ac:dyDescent="0.25">
      <c r="D30" s="9"/>
      <c r="L30" s="44"/>
    </row>
    <row r="31" spans="4:12" ht="15.75" customHeight="1" x14ac:dyDescent="0.25">
      <c r="D31" s="9"/>
      <c r="L31" s="44"/>
    </row>
    <row r="32" spans="4:12" ht="15.75" customHeight="1" x14ac:dyDescent="0.25">
      <c r="D32" s="9"/>
      <c r="L32" s="44"/>
    </row>
    <row r="33" spans="4:12" ht="15.75" customHeight="1" x14ac:dyDescent="0.25">
      <c r="D33" s="9"/>
      <c r="L33" s="44"/>
    </row>
    <row r="34" spans="4:12" ht="15.75" customHeight="1" x14ac:dyDescent="0.25">
      <c r="D34" s="9"/>
      <c r="L34" s="44"/>
    </row>
    <row r="35" spans="4:12" ht="15.75" customHeight="1" x14ac:dyDescent="0.25">
      <c r="D35" s="9"/>
      <c r="L35" s="44"/>
    </row>
    <row r="36" spans="4:12" ht="15.75" customHeight="1" x14ac:dyDescent="0.25">
      <c r="D36" s="9"/>
      <c r="L36" s="44"/>
    </row>
    <row r="37" spans="4:12" ht="15.75" customHeight="1" x14ac:dyDescent="0.25">
      <c r="D37" s="9"/>
      <c r="L37" s="44"/>
    </row>
    <row r="38" spans="4:12" ht="15.75" customHeight="1" x14ac:dyDescent="0.25">
      <c r="D38" s="9"/>
      <c r="L38" s="44"/>
    </row>
    <row r="39" spans="4:12" ht="15.75" customHeight="1" x14ac:dyDescent="0.25">
      <c r="D39" s="9"/>
      <c r="L39" s="44"/>
    </row>
    <row r="40" spans="4:12" ht="15.75" customHeight="1" x14ac:dyDescent="0.25">
      <c r="D40" s="9"/>
      <c r="L40" s="44"/>
    </row>
    <row r="41" spans="4:12" ht="15.75" customHeight="1" x14ac:dyDescent="0.25">
      <c r="D41" s="9"/>
      <c r="L41" s="44"/>
    </row>
    <row r="42" spans="4:12" ht="15.75" customHeight="1" x14ac:dyDescent="0.25">
      <c r="D42" s="9"/>
      <c r="L42" s="44"/>
    </row>
    <row r="43" spans="4:12" ht="15.75" customHeight="1" x14ac:dyDescent="0.25">
      <c r="D43" s="9"/>
      <c r="L43" s="44"/>
    </row>
    <row r="44" spans="4:12" ht="15.75" customHeight="1" x14ac:dyDescent="0.25">
      <c r="D44" s="9"/>
      <c r="L44" s="44"/>
    </row>
    <row r="45" spans="4:12" ht="15.75" customHeight="1" x14ac:dyDescent="0.25">
      <c r="D45" s="9"/>
      <c r="L45" s="44"/>
    </row>
    <row r="46" spans="4:12" ht="15.75" customHeight="1" x14ac:dyDescent="0.25">
      <c r="D46" s="9"/>
      <c r="L46" s="44"/>
    </row>
    <row r="47" spans="4:12" ht="15.75" customHeight="1" x14ac:dyDescent="0.25">
      <c r="D47" s="9"/>
      <c r="L47" s="44"/>
    </row>
    <row r="48" spans="4:12" ht="15.75" customHeight="1" x14ac:dyDescent="0.25">
      <c r="D48" s="9"/>
      <c r="L48" s="44"/>
    </row>
    <row r="49" spans="4:12" ht="15.75" customHeight="1" x14ac:dyDescent="0.25">
      <c r="D49" s="9"/>
      <c r="L49" s="44"/>
    </row>
    <row r="50" spans="4:12" ht="15.75" customHeight="1" x14ac:dyDescent="0.25">
      <c r="D50" s="9"/>
      <c r="L50" s="44"/>
    </row>
    <row r="51" spans="4:12" ht="15.75" customHeight="1" x14ac:dyDescent="0.25">
      <c r="D51" s="9"/>
      <c r="L51" s="44"/>
    </row>
    <row r="52" spans="4:12" ht="15.75" customHeight="1" x14ac:dyDescent="0.25">
      <c r="D52" s="9"/>
      <c r="L52" s="44"/>
    </row>
    <row r="53" spans="4:12" ht="15.75" customHeight="1" x14ac:dyDescent="0.25">
      <c r="D53" s="9"/>
      <c r="L53" s="44"/>
    </row>
    <row r="54" spans="4:12" ht="15.75" customHeight="1" x14ac:dyDescent="0.25">
      <c r="D54" s="9"/>
      <c r="L54" s="44"/>
    </row>
    <row r="55" spans="4:12" ht="15.75" customHeight="1" x14ac:dyDescent="0.25">
      <c r="D55" s="9"/>
      <c r="L55" s="44"/>
    </row>
    <row r="56" spans="4:12" ht="15.75" customHeight="1" x14ac:dyDescent="0.25">
      <c r="D56" s="9"/>
      <c r="L56" s="44"/>
    </row>
    <row r="57" spans="4:12" ht="15.75" customHeight="1" x14ac:dyDescent="0.25">
      <c r="D57" s="9"/>
      <c r="L57" s="44"/>
    </row>
    <row r="58" spans="4:12" ht="15.75" customHeight="1" x14ac:dyDescent="0.25">
      <c r="D58" s="9"/>
      <c r="L58" s="44"/>
    </row>
    <row r="59" spans="4:12" ht="15.75" customHeight="1" x14ac:dyDescent="0.25">
      <c r="D59" s="9"/>
      <c r="L59" s="44"/>
    </row>
    <row r="60" spans="4:12" ht="15.75" customHeight="1" x14ac:dyDescent="0.25">
      <c r="D60" s="9"/>
      <c r="L60" s="44"/>
    </row>
    <row r="61" spans="4:12" ht="15.75" customHeight="1" x14ac:dyDescent="0.25">
      <c r="D61" s="9"/>
      <c r="L61" s="44"/>
    </row>
    <row r="62" spans="4:12" ht="15.75" customHeight="1" x14ac:dyDescent="0.25">
      <c r="D62" s="9"/>
      <c r="L62" s="44"/>
    </row>
    <row r="63" spans="4:12" ht="15.75" customHeight="1" x14ac:dyDescent="0.25">
      <c r="D63" s="9"/>
      <c r="L63" s="44"/>
    </row>
    <row r="64" spans="4:12" ht="15.75" customHeight="1" x14ac:dyDescent="0.25">
      <c r="D64" s="9"/>
      <c r="L64" s="44"/>
    </row>
    <row r="65" spans="4:12" ht="15.75" customHeight="1" x14ac:dyDescent="0.25">
      <c r="D65" s="9"/>
      <c r="L65" s="44"/>
    </row>
    <row r="66" spans="4:12" ht="15.75" customHeight="1" x14ac:dyDescent="0.25">
      <c r="D66" s="9"/>
      <c r="L66" s="44"/>
    </row>
    <row r="67" spans="4:12" ht="15.75" customHeight="1" x14ac:dyDescent="0.25">
      <c r="D67" s="9"/>
      <c r="L67" s="44"/>
    </row>
    <row r="68" spans="4:12" ht="15.75" customHeight="1" x14ac:dyDescent="0.25">
      <c r="D68" s="9"/>
      <c r="L68" s="44"/>
    </row>
    <row r="69" spans="4:12" ht="15.75" customHeight="1" x14ac:dyDescent="0.25">
      <c r="D69" s="9"/>
      <c r="L69" s="44"/>
    </row>
    <row r="70" spans="4:12" ht="15.75" customHeight="1" x14ac:dyDescent="0.25">
      <c r="D70" s="9"/>
      <c r="L70" s="44"/>
    </row>
    <row r="71" spans="4:12" ht="15.75" customHeight="1" x14ac:dyDescent="0.25">
      <c r="D71" s="9"/>
      <c r="L71" s="44"/>
    </row>
    <row r="72" spans="4:12" ht="15.75" customHeight="1" x14ac:dyDescent="0.25">
      <c r="D72" s="9"/>
      <c r="L72" s="44"/>
    </row>
    <row r="73" spans="4:12" ht="15.75" customHeight="1" x14ac:dyDescent="0.25">
      <c r="D73" s="9"/>
      <c r="L73" s="44"/>
    </row>
    <row r="74" spans="4:12" ht="15.75" customHeight="1" x14ac:dyDescent="0.25">
      <c r="D74" s="9"/>
      <c r="L74" s="44"/>
    </row>
    <row r="75" spans="4:12" ht="15.75" customHeight="1" x14ac:dyDescent="0.25">
      <c r="D75" s="9"/>
      <c r="L75" s="44"/>
    </row>
    <row r="76" spans="4:12" ht="15.75" customHeight="1" x14ac:dyDescent="0.25">
      <c r="D76" s="9"/>
      <c r="L76" s="44"/>
    </row>
    <row r="77" spans="4:12" ht="15.75" customHeight="1" x14ac:dyDescent="0.25">
      <c r="D77" s="9"/>
      <c r="L77" s="44"/>
    </row>
    <row r="78" spans="4:12" ht="15.75" customHeight="1" x14ac:dyDescent="0.25">
      <c r="D78" s="9"/>
      <c r="L78" s="44"/>
    </row>
    <row r="79" spans="4:12" ht="15.75" customHeight="1" x14ac:dyDescent="0.25">
      <c r="D79" s="9"/>
      <c r="L79" s="44"/>
    </row>
    <row r="80" spans="4:12" ht="15.75" customHeight="1" x14ac:dyDescent="0.25">
      <c r="D80" s="9"/>
      <c r="L80" s="44"/>
    </row>
    <row r="81" spans="4:12" ht="15.75" customHeight="1" x14ac:dyDescent="0.25">
      <c r="D81" s="9"/>
      <c r="L81" s="44"/>
    </row>
    <row r="82" spans="4:12" ht="15.75" customHeight="1" x14ac:dyDescent="0.25">
      <c r="D82" s="9"/>
      <c r="L82" s="44"/>
    </row>
    <row r="83" spans="4:12" ht="15.75" customHeight="1" x14ac:dyDescent="0.25">
      <c r="D83" s="9"/>
      <c r="L83" s="44"/>
    </row>
    <row r="84" spans="4:12" ht="15.75" customHeight="1" x14ac:dyDescent="0.25">
      <c r="D84" s="9"/>
      <c r="L84" s="44"/>
    </row>
    <row r="85" spans="4:12" ht="15.75" customHeight="1" x14ac:dyDescent="0.25">
      <c r="D85" s="9"/>
      <c r="L85" s="44"/>
    </row>
    <row r="86" spans="4:12" ht="15.75" customHeight="1" x14ac:dyDescent="0.25">
      <c r="D86" s="9"/>
      <c r="L86" s="44"/>
    </row>
    <row r="87" spans="4:12" ht="15.75" customHeight="1" x14ac:dyDescent="0.25">
      <c r="D87" s="9"/>
      <c r="L87" s="44"/>
    </row>
    <row r="88" spans="4:12" ht="15.75" customHeight="1" x14ac:dyDescent="0.25">
      <c r="D88" s="9"/>
      <c r="L88" s="44"/>
    </row>
    <row r="89" spans="4:12" ht="15.75" customHeight="1" x14ac:dyDescent="0.25">
      <c r="D89" s="9"/>
      <c r="L89" s="44"/>
    </row>
    <row r="90" spans="4:12" ht="15.75" customHeight="1" x14ac:dyDescent="0.25">
      <c r="D90" s="9"/>
      <c r="L90" s="44"/>
    </row>
    <row r="91" spans="4:12" ht="15.75" customHeight="1" x14ac:dyDescent="0.25">
      <c r="D91" s="9"/>
      <c r="L91" s="44"/>
    </row>
    <row r="92" spans="4:12" ht="15.75" customHeight="1" x14ac:dyDescent="0.25">
      <c r="D92" s="9"/>
      <c r="L92" s="44"/>
    </row>
    <row r="93" spans="4:12" ht="15.75" customHeight="1" x14ac:dyDescent="0.25">
      <c r="D93" s="9"/>
      <c r="L93" s="44"/>
    </row>
    <row r="94" spans="4:12" ht="15.75" customHeight="1" x14ac:dyDescent="0.25">
      <c r="D94" s="9"/>
      <c r="L94" s="44"/>
    </row>
    <row r="95" spans="4:12" ht="15.75" customHeight="1" x14ac:dyDescent="0.25">
      <c r="D95" s="9"/>
      <c r="L95" s="44"/>
    </row>
    <row r="96" spans="4:12" ht="15.75" customHeight="1" x14ac:dyDescent="0.25">
      <c r="D96" s="9"/>
      <c r="L96" s="44"/>
    </row>
    <row r="97" spans="4:12" ht="15.75" customHeight="1" x14ac:dyDescent="0.25">
      <c r="D97" s="9"/>
      <c r="L97" s="44"/>
    </row>
    <row r="98" spans="4:12" ht="15.75" customHeight="1" x14ac:dyDescent="0.25">
      <c r="D98" s="9"/>
      <c r="L98" s="44"/>
    </row>
    <row r="99" spans="4:12" ht="15.75" customHeight="1" x14ac:dyDescent="0.25">
      <c r="D99" s="9"/>
      <c r="L99" s="44"/>
    </row>
    <row r="100" spans="4:12" ht="15.75" customHeight="1" x14ac:dyDescent="0.25">
      <c r="D100" s="9"/>
      <c r="L100" s="44"/>
    </row>
    <row r="101" spans="4:12" ht="15.75" customHeight="1" x14ac:dyDescent="0.25">
      <c r="D101" s="9"/>
      <c r="L101" s="44"/>
    </row>
    <row r="102" spans="4:12" ht="15.75" customHeight="1" x14ac:dyDescent="0.25">
      <c r="D102" s="9"/>
      <c r="L102" s="44"/>
    </row>
    <row r="103" spans="4:12" ht="15.75" customHeight="1" x14ac:dyDescent="0.25">
      <c r="D103" s="9"/>
      <c r="L103" s="44"/>
    </row>
    <row r="104" spans="4:12" ht="15.75" customHeight="1" x14ac:dyDescent="0.25">
      <c r="D104" s="9"/>
      <c r="L104" s="44"/>
    </row>
    <row r="105" spans="4:12" ht="15.75" customHeight="1" x14ac:dyDescent="0.25">
      <c r="D105" s="9"/>
      <c r="L105" s="44"/>
    </row>
    <row r="106" spans="4:12" ht="15.75" customHeight="1" x14ac:dyDescent="0.25">
      <c r="D106" s="9"/>
      <c r="L106" s="44"/>
    </row>
    <row r="107" spans="4:12" ht="15.75" customHeight="1" x14ac:dyDescent="0.25">
      <c r="D107" s="9"/>
      <c r="L107" s="44"/>
    </row>
    <row r="108" spans="4:12" ht="15.75" customHeight="1" x14ac:dyDescent="0.25">
      <c r="D108" s="9"/>
      <c r="L108" s="44"/>
    </row>
    <row r="109" spans="4:12" ht="15.75" customHeight="1" x14ac:dyDescent="0.25">
      <c r="D109" s="9"/>
      <c r="L109" s="44"/>
    </row>
    <row r="110" spans="4:12" ht="15.75" customHeight="1" x14ac:dyDescent="0.25">
      <c r="D110" s="9"/>
      <c r="L110" s="44"/>
    </row>
    <row r="111" spans="4:12" ht="15.75" customHeight="1" x14ac:dyDescent="0.25">
      <c r="D111" s="9"/>
      <c r="L111" s="44"/>
    </row>
    <row r="112" spans="4:12" ht="15.75" customHeight="1" x14ac:dyDescent="0.25">
      <c r="D112" s="9"/>
      <c r="L112" s="44"/>
    </row>
    <row r="113" spans="4:12" ht="15.75" customHeight="1" x14ac:dyDescent="0.25">
      <c r="D113" s="9"/>
      <c r="L113" s="44"/>
    </row>
    <row r="114" spans="4:12" ht="15.75" customHeight="1" x14ac:dyDescent="0.25">
      <c r="D114" s="9"/>
      <c r="L114" s="44"/>
    </row>
    <row r="115" spans="4:12" ht="15.75" customHeight="1" x14ac:dyDescent="0.25">
      <c r="D115" s="9"/>
      <c r="L115" s="44"/>
    </row>
    <row r="116" spans="4:12" ht="15.75" customHeight="1" x14ac:dyDescent="0.25">
      <c r="D116" s="9"/>
      <c r="L116" s="44"/>
    </row>
    <row r="117" spans="4:12" ht="15.75" customHeight="1" x14ac:dyDescent="0.25">
      <c r="D117" s="9"/>
      <c r="L117" s="44"/>
    </row>
    <row r="118" spans="4:12" ht="15.75" customHeight="1" x14ac:dyDescent="0.25">
      <c r="D118" s="9"/>
      <c r="L118" s="44"/>
    </row>
    <row r="119" spans="4:12" ht="15.75" customHeight="1" x14ac:dyDescent="0.25">
      <c r="D119" s="9"/>
      <c r="L119" s="44"/>
    </row>
    <row r="120" spans="4:12" ht="15.75" customHeight="1" x14ac:dyDescent="0.25">
      <c r="D120" s="9"/>
      <c r="L120" s="44"/>
    </row>
    <row r="121" spans="4:12" ht="15.75" customHeight="1" x14ac:dyDescent="0.25">
      <c r="D121" s="9"/>
      <c r="L121" s="44"/>
    </row>
    <row r="122" spans="4:12" ht="15.75" customHeight="1" x14ac:dyDescent="0.25">
      <c r="D122" s="9"/>
      <c r="L122" s="44"/>
    </row>
    <row r="123" spans="4:12" ht="15.75" customHeight="1" x14ac:dyDescent="0.25">
      <c r="D123" s="9"/>
      <c r="L123" s="44"/>
    </row>
    <row r="124" spans="4:12" ht="15.75" customHeight="1" x14ac:dyDescent="0.25">
      <c r="D124" s="9"/>
      <c r="L124" s="44"/>
    </row>
    <row r="125" spans="4:12" ht="15.75" customHeight="1" x14ac:dyDescent="0.25">
      <c r="D125" s="9"/>
      <c r="L125" s="44"/>
    </row>
    <row r="126" spans="4:12" ht="15.75" customHeight="1" x14ac:dyDescent="0.25">
      <c r="D126" s="9"/>
      <c r="L126" s="44"/>
    </row>
    <row r="127" spans="4:12" ht="15.75" customHeight="1" x14ac:dyDescent="0.25">
      <c r="D127" s="9"/>
      <c r="L127" s="44"/>
    </row>
    <row r="128" spans="4:12" ht="15.75" customHeight="1" x14ac:dyDescent="0.25">
      <c r="D128" s="9"/>
      <c r="L128" s="44"/>
    </row>
    <row r="129" spans="4:12" ht="15.75" customHeight="1" x14ac:dyDescent="0.25">
      <c r="D129" s="9"/>
      <c r="L129" s="44"/>
    </row>
    <row r="130" spans="4:12" ht="15.75" customHeight="1" x14ac:dyDescent="0.25">
      <c r="D130" s="9"/>
      <c r="L130" s="44"/>
    </row>
    <row r="131" spans="4:12" ht="15.75" customHeight="1" x14ac:dyDescent="0.25">
      <c r="D131" s="9"/>
      <c r="L131" s="44"/>
    </row>
    <row r="132" spans="4:12" ht="15.75" customHeight="1" x14ac:dyDescent="0.25">
      <c r="D132" s="9"/>
      <c r="L132" s="44"/>
    </row>
    <row r="133" spans="4:12" ht="15.75" customHeight="1" x14ac:dyDescent="0.25">
      <c r="D133" s="9"/>
      <c r="L133" s="44"/>
    </row>
    <row r="134" spans="4:12" ht="15.75" customHeight="1" x14ac:dyDescent="0.25">
      <c r="D134" s="9"/>
      <c r="L134" s="44"/>
    </row>
    <row r="135" spans="4:12" ht="15.75" customHeight="1" x14ac:dyDescent="0.25">
      <c r="D135" s="9"/>
      <c r="L135" s="44"/>
    </row>
    <row r="136" spans="4:12" ht="15.75" customHeight="1" x14ac:dyDescent="0.25">
      <c r="D136" s="9"/>
      <c r="L136" s="44"/>
    </row>
    <row r="137" spans="4:12" ht="15.75" customHeight="1" x14ac:dyDescent="0.25">
      <c r="D137" s="9"/>
      <c r="L137" s="44"/>
    </row>
    <row r="138" spans="4:12" ht="15.75" customHeight="1" x14ac:dyDescent="0.25">
      <c r="D138" s="9"/>
      <c r="L138" s="44"/>
    </row>
    <row r="139" spans="4:12" ht="15.75" customHeight="1" x14ac:dyDescent="0.25">
      <c r="D139" s="9"/>
      <c r="L139" s="44"/>
    </row>
    <row r="140" spans="4:12" ht="15.75" customHeight="1" x14ac:dyDescent="0.25">
      <c r="D140" s="9"/>
      <c r="L140" s="44"/>
    </row>
    <row r="141" spans="4:12" ht="15.75" customHeight="1" x14ac:dyDescent="0.25">
      <c r="D141" s="9"/>
      <c r="L141" s="44"/>
    </row>
    <row r="142" spans="4:12" ht="15.75" customHeight="1" x14ac:dyDescent="0.25">
      <c r="D142" s="9"/>
      <c r="L142" s="44"/>
    </row>
    <row r="143" spans="4:12" ht="15.75" customHeight="1" x14ac:dyDescent="0.25">
      <c r="D143" s="9"/>
      <c r="L143" s="44"/>
    </row>
    <row r="144" spans="4:12" ht="15.75" customHeight="1" x14ac:dyDescent="0.25">
      <c r="D144" s="9"/>
      <c r="L144" s="44"/>
    </row>
    <row r="145" spans="4:12" ht="15.75" customHeight="1" x14ac:dyDescent="0.25">
      <c r="D145" s="9"/>
      <c r="L145" s="44"/>
    </row>
    <row r="146" spans="4:12" ht="15.75" customHeight="1" x14ac:dyDescent="0.25">
      <c r="D146" s="9"/>
      <c r="L146" s="44"/>
    </row>
    <row r="147" spans="4:12" ht="15.75" customHeight="1" x14ac:dyDescent="0.25">
      <c r="D147" s="9"/>
      <c r="L147" s="44"/>
    </row>
    <row r="148" spans="4:12" ht="15.75" customHeight="1" x14ac:dyDescent="0.25">
      <c r="D148" s="9"/>
      <c r="L148" s="44"/>
    </row>
    <row r="149" spans="4:12" ht="15.75" customHeight="1" x14ac:dyDescent="0.25">
      <c r="D149" s="9"/>
      <c r="L149" s="44"/>
    </row>
    <row r="150" spans="4:12" ht="15.75" customHeight="1" x14ac:dyDescent="0.25">
      <c r="D150" s="9"/>
      <c r="L150" s="44"/>
    </row>
    <row r="151" spans="4:12" ht="15.75" customHeight="1" x14ac:dyDescent="0.25">
      <c r="D151" s="9"/>
      <c r="L151" s="44"/>
    </row>
    <row r="152" spans="4:12" ht="15.75" customHeight="1" x14ac:dyDescent="0.25">
      <c r="D152" s="9"/>
      <c r="L152" s="44"/>
    </row>
    <row r="153" spans="4:12" ht="15.75" customHeight="1" x14ac:dyDescent="0.25">
      <c r="D153" s="9"/>
      <c r="L153" s="44"/>
    </row>
    <row r="154" spans="4:12" ht="15.75" customHeight="1" x14ac:dyDescent="0.25">
      <c r="D154" s="9"/>
      <c r="L154" s="44"/>
    </row>
    <row r="155" spans="4:12" ht="15.75" customHeight="1" x14ac:dyDescent="0.25">
      <c r="D155" s="9"/>
      <c r="L155" s="44"/>
    </row>
    <row r="156" spans="4:12" ht="15.75" customHeight="1" x14ac:dyDescent="0.25">
      <c r="D156" s="9"/>
      <c r="L156" s="44"/>
    </row>
    <row r="157" spans="4:12" ht="15.75" customHeight="1" x14ac:dyDescent="0.25">
      <c r="D157" s="9"/>
      <c r="L157" s="44"/>
    </row>
    <row r="158" spans="4:12" ht="15.75" customHeight="1" x14ac:dyDescent="0.25">
      <c r="D158" s="9"/>
      <c r="L158" s="44"/>
    </row>
    <row r="159" spans="4:12" ht="15.75" customHeight="1" x14ac:dyDescent="0.25">
      <c r="D159" s="9"/>
      <c r="L159" s="44"/>
    </row>
    <row r="160" spans="4:12" ht="15.75" customHeight="1" x14ac:dyDescent="0.25">
      <c r="D160" s="9"/>
      <c r="L160" s="44"/>
    </row>
    <row r="161" spans="4:12" ht="15.75" customHeight="1" x14ac:dyDescent="0.25">
      <c r="D161" s="9"/>
      <c r="L161" s="44"/>
    </row>
    <row r="162" spans="4:12" ht="15.75" customHeight="1" x14ac:dyDescent="0.25">
      <c r="D162" s="9"/>
      <c r="L162" s="44"/>
    </row>
    <row r="163" spans="4:12" ht="15.75" customHeight="1" x14ac:dyDescent="0.25">
      <c r="D163" s="9"/>
      <c r="L163" s="44"/>
    </row>
    <row r="164" spans="4:12" ht="15.75" customHeight="1" x14ac:dyDescent="0.25">
      <c r="D164" s="9"/>
      <c r="L164" s="44"/>
    </row>
    <row r="165" spans="4:12" ht="15.75" customHeight="1" x14ac:dyDescent="0.25">
      <c r="D165" s="9"/>
      <c r="L165" s="44"/>
    </row>
    <row r="166" spans="4:12" ht="15.75" customHeight="1" x14ac:dyDescent="0.25">
      <c r="D166" s="9"/>
      <c r="L166" s="44"/>
    </row>
    <row r="167" spans="4:12" ht="15.75" customHeight="1" x14ac:dyDescent="0.25">
      <c r="D167" s="9"/>
      <c r="L167" s="44"/>
    </row>
    <row r="168" spans="4:12" ht="15.75" customHeight="1" x14ac:dyDescent="0.25">
      <c r="D168" s="9"/>
      <c r="L168" s="44"/>
    </row>
    <row r="169" spans="4:12" ht="15.75" customHeight="1" x14ac:dyDescent="0.25">
      <c r="D169" s="9"/>
      <c r="L169" s="44"/>
    </row>
    <row r="170" spans="4:12" ht="15.75" customHeight="1" x14ac:dyDescent="0.25">
      <c r="D170" s="9"/>
      <c r="L170" s="44"/>
    </row>
    <row r="171" spans="4:12" ht="15.75" customHeight="1" x14ac:dyDescent="0.25">
      <c r="D171" s="9"/>
      <c r="L171" s="44"/>
    </row>
    <row r="172" spans="4:12" ht="15.75" customHeight="1" x14ac:dyDescent="0.25">
      <c r="D172" s="9"/>
      <c r="L172" s="44"/>
    </row>
    <row r="173" spans="4:12" ht="15.75" customHeight="1" x14ac:dyDescent="0.25">
      <c r="D173" s="9"/>
      <c r="L173" s="44"/>
    </row>
    <row r="174" spans="4:12" ht="15.75" customHeight="1" x14ac:dyDescent="0.25">
      <c r="D174" s="9"/>
      <c r="L174" s="44"/>
    </row>
    <row r="175" spans="4:12" ht="15.75" customHeight="1" x14ac:dyDescent="0.25">
      <c r="D175" s="9"/>
      <c r="L175" s="44"/>
    </row>
    <row r="176" spans="4:12" ht="15.75" customHeight="1" x14ac:dyDescent="0.25">
      <c r="D176" s="9"/>
      <c r="L176" s="44"/>
    </row>
    <row r="177" spans="4:12" ht="15.75" customHeight="1" x14ac:dyDescent="0.25">
      <c r="D177" s="9"/>
      <c r="L177" s="44"/>
    </row>
    <row r="178" spans="4:12" ht="15.75" customHeight="1" x14ac:dyDescent="0.25">
      <c r="D178" s="9"/>
      <c r="L178" s="44"/>
    </row>
    <row r="179" spans="4:12" ht="15.75" customHeight="1" x14ac:dyDescent="0.25">
      <c r="D179" s="9"/>
      <c r="L179" s="44"/>
    </row>
    <row r="180" spans="4:12" ht="15.75" customHeight="1" x14ac:dyDescent="0.25">
      <c r="D180" s="9"/>
      <c r="L180" s="44"/>
    </row>
    <row r="181" spans="4:12" ht="15.75" customHeight="1" x14ac:dyDescent="0.25">
      <c r="D181" s="9"/>
      <c r="L181" s="44"/>
    </row>
    <row r="182" spans="4:12" ht="15.75" customHeight="1" x14ac:dyDescent="0.25">
      <c r="D182" s="9"/>
      <c r="L182" s="44"/>
    </row>
    <row r="183" spans="4:12" ht="15.75" customHeight="1" x14ac:dyDescent="0.25">
      <c r="D183" s="9"/>
      <c r="L183" s="44"/>
    </row>
    <row r="184" spans="4:12" ht="15.75" customHeight="1" x14ac:dyDescent="0.25">
      <c r="D184" s="9"/>
      <c r="L184" s="44"/>
    </row>
    <row r="185" spans="4:12" ht="15.75" customHeight="1" x14ac:dyDescent="0.25">
      <c r="D185" s="9"/>
      <c r="L185" s="44"/>
    </row>
    <row r="186" spans="4:12" ht="15.75" customHeight="1" x14ac:dyDescent="0.25">
      <c r="D186" s="9"/>
      <c r="L186" s="44"/>
    </row>
    <row r="187" spans="4:12" ht="15.75" customHeight="1" x14ac:dyDescent="0.25">
      <c r="D187" s="9"/>
      <c r="L187" s="44"/>
    </row>
    <row r="188" spans="4:12" ht="15.75" customHeight="1" x14ac:dyDescent="0.25">
      <c r="D188" s="9"/>
      <c r="L188" s="44"/>
    </row>
    <row r="189" spans="4:12" ht="15.75" customHeight="1" x14ac:dyDescent="0.25">
      <c r="D189" s="9"/>
      <c r="L189" s="44"/>
    </row>
    <row r="190" spans="4:12" ht="15.75" customHeight="1" x14ac:dyDescent="0.25">
      <c r="D190" s="9"/>
      <c r="L190" s="44"/>
    </row>
    <row r="191" spans="4:12" ht="15.75" customHeight="1" x14ac:dyDescent="0.25">
      <c r="D191" s="9"/>
      <c r="L191" s="44"/>
    </row>
    <row r="192" spans="4:12" ht="15.75" customHeight="1" x14ac:dyDescent="0.25">
      <c r="D192" s="9"/>
      <c r="L192" s="44"/>
    </row>
    <row r="193" spans="4:12" ht="15.75" customHeight="1" x14ac:dyDescent="0.25">
      <c r="D193" s="9"/>
      <c r="L193" s="44"/>
    </row>
    <row r="194" spans="4:12" ht="15.75" customHeight="1" x14ac:dyDescent="0.25">
      <c r="D194" s="9"/>
      <c r="L194" s="44"/>
    </row>
    <row r="195" spans="4:12" ht="15.75" customHeight="1" x14ac:dyDescent="0.25">
      <c r="D195" s="9"/>
      <c r="L195" s="44"/>
    </row>
    <row r="196" spans="4:12" ht="15.75" customHeight="1" x14ac:dyDescent="0.25">
      <c r="D196" s="9"/>
      <c r="L196" s="44"/>
    </row>
    <row r="197" spans="4:12" ht="15.75" customHeight="1" x14ac:dyDescent="0.25">
      <c r="D197" s="9"/>
      <c r="L197" s="44"/>
    </row>
    <row r="198" spans="4:12" ht="15.75" customHeight="1" x14ac:dyDescent="0.25">
      <c r="D198" s="9"/>
      <c r="L198" s="44"/>
    </row>
    <row r="199" spans="4:12" ht="15.75" customHeight="1" x14ac:dyDescent="0.25">
      <c r="D199" s="9"/>
      <c r="L199" s="44"/>
    </row>
    <row r="200" spans="4:12" ht="15.75" customHeight="1" x14ac:dyDescent="0.25">
      <c r="D200" s="9"/>
      <c r="L200" s="44"/>
    </row>
    <row r="201" spans="4:12" ht="15.75" customHeight="1" x14ac:dyDescent="0.25">
      <c r="D201" s="9"/>
      <c r="L201" s="44"/>
    </row>
    <row r="202" spans="4:12" ht="15.75" customHeight="1" x14ac:dyDescent="0.25">
      <c r="D202" s="9"/>
      <c r="L202" s="44"/>
    </row>
    <row r="203" spans="4:12" ht="15.75" customHeight="1" x14ac:dyDescent="0.25">
      <c r="D203" s="9"/>
      <c r="L203" s="44"/>
    </row>
    <row r="204" spans="4:12" ht="15.75" customHeight="1" x14ac:dyDescent="0.25">
      <c r="D204" s="9"/>
      <c r="L204" s="44"/>
    </row>
    <row r="205" spans="4:12" ht="15.75" customHeight="1" x14ac:dyDescent="0.25">
      <c r="D205" s="9"/>
      <c r="L205" s="44"/>
    </row>
    <row r="206" spans="4:12" ht="15.75" customHeight="1" x14ac:dyDescent="0.25">
      <c r="D206" s="9"/>
      <c r="L206" s="44"/>
    </row>
    <row r="207" spans="4:12" ht="15.75" customHeight="1" x14ac:dyDescent="0.25">
      <c r="D207" s="9"/>
      <c r="L207" s="44"/>
    </row>
    <row r="208" spans="4:12" ht="15.75" customHeight="1" x14ac:dyDescent="0.25">
      <c r="D208" s="9"/>
      <c r="L208" s="44"/>
    </row>
    <row r="209" spans="4:12" ht="15.75" customHeight="1" x14ac:dyDescent="0.25">
      <c r="D209" s="9"/>
      <c r="L209" s="44"/>
    </row>
    <row r="210" spans="4:12" ht="15.75" customHeight="1" x14ac:dyDescent="0.25">
      <c r="D210" s="9"/>
      <c r="L210" s="44"/>
    </row>
    <row r="211" spans="4:12" ht="15.75" customHeight="1" x14ac:dyDescent="0.25">
      <c r="D211" s="9"/>
      <c r="L211" s="44"/>
    </row>
    <row r="212" spans="4:12" ht="15.75" customHeight="1" x14ac:dyDescent="0.25">
      <c r="D212" s="9"/>
      <c r="L212" s="44"/>
    </row>
    <row r="213" spans="4:12" ht="15.75" customHeight="1" x14ac:dyDescent="0.25">
      <c r="D213" s="9"/>
      <c r="L213" s="44"/>
    </row>
    <row r="214" spans="4:12" ht="15.75" customHeight="1" x14ac:dyDescent="0.25">
      <c r="D214" s="9"/>
      <c r="L214" s="44"/>
    </row>
    <row r="215" spans="4:12" ht="15.75" customHeight="1" x14ac:dyDescent="0.25">
      <c r="D215" s="9"/>
      <c r="L215" s="44"/>
    </row>
    <row r="216" spans="4:12" ht="15.75" customHeight="1" x14ac:dyDescent="0.25">
      <c r="D216" s="9"/>
      <c r="L216" s="44"/>
    </row>
    <row r="217" spans="4:12" ht="15.75" customHeight="1" x14ac:dyDescent="0.25">
      <c r="D217" s="9"/>
      <c r="L217" s="44"/>
    </row>
    <row r="218" spans="4:12" ht="15.75" customHeight="1" x14ac:dyDescent="0.25">
      <c r="D218" s="9"/>
      <c r="L218" s="44"/>
    </row>
    <row r="219" spans="4:12" ht="15.75" customHeight="1" x14ac:dyDescent="0.25">
      <c r="D219" s="9"/>
      <c r="L219" s="44"/>
    </row>
    <row r="220" spans="4:12" ht="15.75" customHeight="1" x14ac:dyDescent="0.25">
      <c r="D220" s="9"/>
      <c r="L220" s="44"/>
    </row>
    <row r="221" spans="4:12" ht="15.75" customHeight="1" x14ac:dyDescent="0.25">
      <c r="D221" s="9"/>
      <c r="L221" s="44"/>
    </row>
    <row r="222" spans="4:12" ht="15.75" customHeight="1" x14ac:dyDescent="0.25">
      <c r="D222" s="9"/>
      <c r="L222" s="44"/>
    </row>
    <row r="223" spans="4:12" ht="15.75" customHeight="1" x14ac:dyDescent="0.25">
      <c r="D223" s="9"/>
      <c r="L223" s="44"/>
    </row>
    <row r="224" spans="4:12" ht="15.75" customHeight="1" x14ac:dyDescent="0.25">
      <c r="D224" s="9"/>
      <c r="L224" s="44"/>
    </row>
    <row r="225" spans="4:12" ht="15.75" customHeight="1" x14ac:dyDescent="0.25">
      <c r="D225" s="9"/>
      <c r="L225" s="44"/>
    </row>
    <row r="226" spans="4:12" ht="15.75" customHeight="1" x14ac:dyDescent="0.25">
      <c r="D226" s="9"/>
      <c r="L226" s="44"/>
    </row>
    <row r="227" spans="4:12" ht="15.75" customHeight="1" x14ac:dyDescent="0.25">
      <c r="D227" s="9"/>
      <c r="L227" s="44"/>
    </row>
    <row r="228" spans="4:12" ht="15.75" customHeight="1" x14ac:dyDescent="0.25">
      <c r="D228" s="9"/>
      <c r="L228" s="44"/>
    </row>
    <row r="229" spans="4:12" ht="15.75" customHeight="1" x14ac:dyDescent="0.25">
      <c r="D229" s="9"/>
      <c r="L229" s="44"/>
    </row>
    <row r="230" spans="4:12" ht="15.75" customHeight="1" x14ac:dyDescent="0.25">
      <c r="D230" s="9"/>
      <c r="L230" s="44"/>
    </row>
    <row r="231" spans="4:12" ht="15.75" customHeight="1" x14ac:dyDescent="0.25">
      <c r="D231" s="9"/>
      <c r="L231" s="44"/>
    </row>
    <row r="232" spans="4:12" ht="15.75" customHeight="1" x14ac:dyDescent="0.25">
      <c r="D232" s="9"/>
      <c r="L232" s="44"/>
    </row>
    <row r="233" spans="4:12" ht="15.75" customHeight="1" x14ac:dyDescent="0.25">
      <c r="D233" s="9"/>
      <c r="L233" s="44"/>
    </row>
    <row r="234" spans="4:12" ht="15.75" customHeight="1" x14ac:dyDescent="0.25">
      <c r="D234" s="9"/>
      <c r="L234" s="44"/>
    </row>
    <row r="235" spans="4:12" ht="15.75" customHeight="1" x14ac:dyDescent="0.25">
      <c r="D235" s="9"/>
      <c r="L235" s="44"/>
    </row>
    <row r="236" spans="4:12" ht="15.75" customHeight="1" x14ac:dyDescent="0.25">
      <c r="D236" s="9"/>
      <c r="L236" s="44"/>
    </row>
    <row r="237" spans="4:12" ht="15.75" customHeight="1" x14ac:dyDescent="0.25">
      <c r="D237" s="9"/>
      <c r="L237" s="44"/>
    </row>
    <row r="238" spans="4:12" ht="15.75" customHeight="1" x14ac:dyDescent="0.25">
      <c r="D238" s="9"/>
      <c r="L238" s="44"/>
    </row>
    <row r="239" spans="4:12" ht="15.75" customHeight="1" x14ac:dyDescent="0.25">
      <c r="D239" s="9"/>
      <c r="L239" s="44"/>
    </row>
    <row r="240" spans="4:12" ht="15.75" customHeight="1" x14ac:dyDescent="0.25">
      <c r="D240" s="9"/>
      <c r="L240" s="44"/>
    </row>
    <row r="241" spans="4:12" ht="15.75" customHeight="1" x14ac:dyDescent="0.25">
      <c r="D241" s="9"/>
      <c r="L241" s="44"/>
    </row>
    <row r="242" spans="4:12" ht="15.75" customHeight="1" x14ac:dyDescent="0.25">
      <c r="D242" s="9"/>
      <c r="L242" s="44"/>
    </row>
    <row r="243" spans="4:12" ht="15.75" customHeight="1" x14ac:dyDescent="0.25">
      <c r="D243" s="9"/>
      <c r="L243" s="44"/>
    </row>
    <row r="244" spans="4:12" ht="15.75" customHeight="1" x14ac:dyDescent="0.25">
      <c r="D244" s="9"/>
      <c r="L244" s="44"/>
    </row>
    <row r="245" spans="4:12" ht="15.75" customHeight="1" x14ac:dyDescent="0.25">
      <c r="D245" s="9"/>
      <c r="L245" s="44"/>
    </row>
    <row r="246" spans="4:12" ht="15.75" customHeight="1" x14ac:dyDescent="0.25">
      <c r="D246" s="9"/>
      <c r="L246" s="44"/>
    </row>
    <row r="247" spans="4:12" ht="15.75" customHeight="1" x14ac:dyDescent="0.25">
      <c r="D247" s="9"/>
      <c r="L247" s="44"/>
    </row>
    <row r="248" spans="4:12" ht="15.75" customHeight="1" x14ac:dyDescent="0.25">
      <c r="D248" s="9"/>
      <c r="L248" s="44"/>
    </row>
    <row r="249" spans="4:12" ht="15.75" customHeight="1" x14ac:dyDescent="0.25">
      <c r="D249" s="9"/>
      <c r="L249" s="44"/>
    </row>
    <row r="250" spans="4:12" ht="15.75" customHeight="1" x14ac:dyDescent="0.25">
      <c r="D250" s="9"/>
      <c r="L250" s="44"/>
    </row>
    <row r="251" spans="4:12" ht="15.75" customHeight="1" x14ac:dyDescent="0.25">
      <c r="D251" s="9"/>
      <c r="L251" s="44"/>
    </row>
    <row r="252" spans="4:12" ht="15.75" customHeight="1" x14ac:dyDescent="0.25">
      <c r="D252" s="9"/>
      <c r="L252" s="44"/>
    </row>
    <row r="253" spans="4:12" ht="15.75" customHeight="1" x14ac:dyDescent="0.25">
      <c r="D253" s="9"/>
      <c r="L253" s="44"/>
    </row>
    <row r="254" spans="4:12" ht="15.75" customHeight="1" x14ac:dyDescent="0.25">
      <c r="D254" s="9"/>
      <c r="L254" s="44"/>
    </row>
    <row r="255" spans="4:12" ht="15.75" customHeight="1" x14ac:dyDescent="0.25">
      <c r="D255" s="9"/>
      <c r="L255" s="44"/>
    </row>
    <row r="256" spans="4:12" ht="15.75" customHeight="1" x14ac:dyDescent="0.25">
      <c r="D256" s="9"/>
      <c r="L256" s="44"/>
    </row>
    <row r="257" spans="4:12" ht="15.75" customHeight="1" x14ac:dyDescent="0.25">
      <c r="D257" s="9"/>
      <c r="L257" s="44"/>
    </row>
    <row r="258" spans="4:12" ht="15.75" customHeight="1" x14ac:dyDescent="0.25">
      <c r="D258" s="9"/>
      <c r="L258" s="44"/>
    </row>
    <row r="259" spans="4:12" ht="15.75" customHeight="1" x14ac:dyDescent="0.25">
      <c r="D259" s="9"/>
      <c r="L259" s="44"/>
    </row>
    <row r="260" spans="4:12" ht="15.75" customHeight="1" x14ac:dyDescent="0.25">
      <c r="D260" s="9"/>
      <c r="L260" s="44"/>
    </row>
    <row r="261" spans="4:12" ht="15.75" customHeight="1" x14ac:dyDescent="0.25">
      <c r="D261" s="9"/>
      <c r="L261" s="44"/>
    </row>
    <row r="262" spans="4:12" ht="15.75" customHeight="1" x14ac:dyDescent="0.25">
      <c r="D262" s="9"/>
      <c r="L262" s="44"/>
    </row>
    <row r="263" spans="4:12" ht="15.75" customHeight="1" x14ac:dyDescent="0.25">
      <c r="D263" s="9"/>
      <c r="L263" s="44"/>
    </row>
    <row r="264" spans="4:12" ht="15.75" customHeight="1" x14ac:dyDescent="0.25">
      <c r="D264" s="9"/>
      <c r="L264" s="44"/>
    </row>
    <row r="265" spans="4:12" ht="15.75" customHeight="1" x14ac:dyDescent="0.25">
      <c r="D265" s="9"/>
      <c r="L265" s="44"/>
    </row>
    <row r="266" spans="4:12" ht="15.75" customHeight="1" x14ac:dyDescent="0.25">
      <c r="D266" s="9"/>
      <c r="L266" s="44"/>
    </row>
    <row r="267" spans="4:12" ht="15.75" customHeight="1" x14ac:dyDescent="0.25">
      <c r="D267" s="9"/>
      <c r="L267" s="44"/>
    </row>
    <row r="268" spans="4:12" ht="15.75" customHeight="1" x14ac:dyDescent="0.25">
      <c r="D268" s="9"/>
      <c r="L268" s="44"/>
    </row>
    <row r="269" spans="4:12" ht="15.75" customHeight="1" x14ac:dyDescent="0.25">
      <c r="D269" s="9"/>
      <c r="L269" s="44"/>
    </row>
    <row r="270" spans="4:12" ht="15.75" customHeight="1" x14ac:dyDescent="0.25">
      <c r="D270" s="9"/>
      <c r="L270" s="44"/>
    </row>
    <row r="271" spans="4:12" ht="15.75" customHeight="1" x14ac:dyDescent="0.25">
      <c r="D271" s="9"/>
      <c r="L271" s="44"/>
    </row>
    <row r="272" spans="4:12" ht="15.75" customHeight="1" x14ac:dyDescent="0.25">
      <c r="D272" s="9"/>
      <c r="L272" s="44"/>
    </row>
    <row r="273" spans="4:12" ht="15.75" customHeight="1" x14ac:dyDescent="0.25">
      <c r="D273" s="9"/>
      <c r="L273" s="44"/>
    </row>
    <row r="274" spans="4:12" ht="15.75" customHeight="1" x14ac:dyDescent="0.25">
      <c r="D274" s="9"/>
      <c r="L274" s="44"/>
    </row>
    <row r="275" spans="4:12" ht="15.75" customHeight="1" x14ac:dyDescent="0.25">
      <c r="D275" s="9"/>
      <c r="L275" s="44"/>
    </row>
    <row r="276" spans="4:12" ht="15.75" customHeight="1" x14ac:dyDescent="0.25">
      <c r="D276" s="9"/>
      <c r="L276" s="44"/>
    </row>
    <row r="277" spans="4:12" ht="15.75" customHeight="1" x14ac:dyDescent="0.25">
      <c r="D277" s="9"/>
      <c r="L277" s="44"/>
    </row>
    <row r="278" spans="4:12" ht="15.75" customHeight="1" x14ac:dyDescent="0.25">
      <c r="D278" s="9"/>
      <c r="L278" s="44"/>
    </row>
    <row r="279" spans="4:12" ht="15.75" customHeight="1" x14ac:dyDescent="0.25">
      <c r="D279" s="9"/>
      <c r="L279" s="44"/>
    </row>
    <row r="280" spans="4:12" ht="15.75" customHeight="1" x14ac:dyDescent="0.25">
      <c r="D280" s="9"/>
      <c r="L280" s="44"/>
    </row>
    <row r="281" spans="4:12" ht="15.75" customHeight="1" x14ac:dyDescent="0.25">
      <c r="D281" s="9"/>
      <c r="L281" s="44"/>
    </row>
    <row r="282" spans="4:12" ht="15.75" customHeight="1" x14ac:dyDescent="0.25">
      <c r="D282" s="9"/>
      <c r="L282" s="44"/>
    </row>
    <row r="283" spans="4:12" ht="15.75" customHeight="1" x14ac:dyDescent="0.25">
      <c r="D283" s="9"/>
      <c r="L283" s="44"/>
    </row>
    <row r="284" spans="4:12" ht="15.75" customHeight="1" x14ac:dyDescent="0.25">
      <c r="D284" s="9"/>
      <c r="L284" s="44"/>
    </row>
    <row r="285" spans="4:12" ht="15.75" customHeight="1" x14ac:dyDescent="0.25">
      <c r="D285" s="9"/>
      <c r="L285" s="44"/>
    </row>
    <row r="286" spans="4:12" ht="15.75" customHeight="1" x14ac:dyDescent="0.25">
      <c r="D286" s="9"/>
      <c r="L286" s="44"/>
    </row>
    <row r="287" spans="4:12" ht="15.75" customHeight="1" x14ac:dyDescent="0.25">
      <c r="D287" s="9"/>
      <c r="L287" s="44"/>
    </row>
    <row r="288" spans="4:12" ht="15.75" customHeight="1" x14ac:dyDescent="0.25">
      <c r="D288" s="9"/>
      <c r="L288" s="44"/>
    </row>
    <row r="289" spans="4:12" ht="15.75" customHeight="1" x14ac:dyDescent="0.25">
      <c r="D289" s="9"/>
      <c r="L289" s="44"/>
    </row>
    <row r="290" spans="4:12" ht="15.75" customHeight="1" x14ac:dyDescent="0.25">
      <c r="D290" s="9"/>
      <c r="L290" s="44"/>
    </row>
    <row r="291" spans="4:12" ht="15.75" customHeight="1" x14ac:dyDescent="0.25">
      <c r="D291" s="9"/>
      <c r="L291" s="44"/>
    </row>
    <row r="292" spans="4:12" ht="15.75" customHeight="1" x14ac:dyDescent="0.25">
      <c r="D292" s="9"/>
      <c r="L292" s="44"/>
    </row>
    <row r="293" spans="4:12" ht="15.75" customHeight="1" x14ac:dyDescent="0.25">
      <c r="D293" s="9"/>
      <c r="L293" s="44"/>
    </row>
    <row r="294" spans="4:12" ht="15.75" customHeight="1" x14ac:dyDescent="0.25">
      <c r="D294" s="9"/>
      <c r="L294" s="44"/>
    </row>
    <row r="295" spans="4:12" ht="15.75" customHeight="1" x14ac:dyDescent="0.25">
      <c r="D295" s="9"/>
      <c r="L295" s="44"/>
    </row>
    <row r="296" spans="4:12" ht="15.75" customHeight="1" x14ac:dyDescent="0.25">
      <c r="D296" s="9"/>
      <c r="L296" s="44"/>
    </row>
    <row r="297" spans="4:12" ht="15.75" customHeight="1" x14ac:dyDescent="0.25">
      <c r="D297" s="9"/>
      <c r="L297" s="44"/>
    </row>
    <row r="298" spans="4:12" ht="15.75" customHeight="1" x14ac:dyDescent="0.25">
      <c r="D298" s="9"/>
      <c r="L298" s="44"/>
    </row>
    <row r="299" spans="4:12" ht="15.75" customHeight="1" x14ac:dyDescent="0.25">
      <c r="D299" s="9"/>
      <c r="L299" s="44"/>
    </row>
    <row r="300" spans="4:12" ht="15.75" customHeight="1" x14ac:dyDescent="0.25">
      <c r="D300" s="9"/>
      <c r="L300" s="44"/>
    </row>
    <row r="301" spans="4:12" ht="15.75" customHeight="1" x14ac:dyDescent="0.25">
      <c r="D301" s="9"/>
      <c r="L301" s="44"/>
    </row>
    <row r="302" spans="4:12" ht="15.75" customHeight="1" x14ac:dyDescent="0.25">
      <c r="D302" s="9"/>
      <c r="L302" s="44"/>
    </row>
    <row r="303" spans="4:12" ht="15.75" customHeight="1" x14ac:dyDescent="0.25">
      <c r="D303" s="9"/>
      <c r="L303" s="44"/>
    </row>
    <row r="304" spans="4:12" ht="15.75" customHeight="1" x14ac:dyDescent="0.25">
      <c r="D304" s="9"/>
      <c r="L304" s="44"/>
    </row>
    <row r="305" spans="4:12" ht="15.75" customHeight="1" x14ac:dyDescent="0.25">
      <c r="D305" s="9"/>
      <c r="L305" s="44"/>
    </row>
    <row r="306" spans="4:12" ht="15.75" customHeight="1" x14ac:dyDescent="0.25">
      <c r="D306" s="9"/>
      <c r="L306" s="44"/>
    </row>
    <row r="307" spans="4:12" ht="15.75" customHeight="1" x14ac:dyDescent="0.25">
      <c r="D307" s="9"/>
      <c r="L307" s="44"/>
    </row>
    <row r="308" spans="4:12" ht="15.75" customHeight="1" x14ac:dyDescent="0.25">
      <c r="D308" s="9"/>
      <c r="L308" s="44"/>
    </row>
    <row r="309" spans="4:12" ht="15.75" customHeight="1" x14ac:dyDescent="0.25">
      <c r="D309" s="9"/>
      <c r="L309" s="44"/>
    </row>
    <row r="310" spans="4:12" ht="15.75" customHeight="1" x14ac:dyDescent="0.25">
      <c r="D310" s="9"/>
      <c r="L310" s="44"/>
    </row>
    <row r="311" spans="4:12" ht="15.75" customHeight="1" x14ac:dyDescent="0.25">
      <c r="D311" s="9"/>
      <c r="L311" s="44"/>
    </row>
    <row r="312" spans="4:12" ht="15.75" customHeight="1" x14ac:dyDescent="0.25">
      <c r="D312" s="9"/>
      <c r="L312" s="44"/>
    </row>
    <row r="313" spans="4:12" ht="15.75" customHeight="1" x14ac:dyDescent="0.25">
      <c r="D313" s="9"/>
      <c r="L313" s="44"/>
    </row>
    <row r="314" spans="4:12" ht="15.75" customHeight="1" x14ac:dyDescent="0.25">
      <c r="D314" s="9"/>
      <c r="L314" s="44"/>
    </row>
    <row r="315" spans="4:12" ht="15.75" customHeight="1" x14ac:dyDescent="0.25">
      <c r="D315" s="9"/>
      <c r="L315" s="44"/>
    </row>
    <row r="316" spans="4:12" ht="15.75" customHeight="1" x14ac:dyDescent="0.25">
      <c r="D316" s="9"/>
      <c r="L316" s="44"/>
    </row>
    <row r="317" spans="4:12" ht="15.75" customHeight="1" x14ac:dyDescent="0.25">
      <c r="D317" s="9"/>
      <c r="L317" s="44"/>
    </row>
    <row r="318" spans="4:12" ht="15.75" customHeight="1" x14ac:dyDescent="0.25">
      <c r="D318" s="9"/>
      <c r="L318" s="44"/>
    </row>
    <row r="319" spans="4:12" ht="15.75" customHeight="1" x14ac:dyDescent="0.25">
      <c r="D319" s="9"/>
      <c r="L319" s="44"/>
    </row>
    <row r="320" spans="4:12" ht="15.75" customHeight="1" x14ac:dyDescent="0.25">
      <c r="D320" s="9"/>
      <c r="L320" s="44"/>
    </row>
    <row r="321" spans="4:12" ht="15.75" customHeight="1" x14ac:dyDescent="0.25">
      <c r="D321" s="9"/>
      <c r="L321" s="44"/>
    </row>
    <row r="322" spans="4:12" ht="15.75" customHeight="1" x14ac:dyDescent="0.25">
      <c r="D322" s="9"/>
      <c r="L322" s="44"/>
    </row>
    <row r="323" spans="4:12" ht="15.75" customHeight="1" x14ac:dyDescent="0.25">
      <c r="D323" s="9"/>
      <c r="L323" s="44"/>
    </row>
    <row r="324" spans="4:12" ht="15.75" customHeight="1" x14ac:dyDescent="0.25">
      <c r="D324" s="9"/>
      <c r="L324" s="44"/>
    </row>
    <row r="325" spans="4:12" ht="15.75" customHeight="1" x14ac:dyDescent="0.25">
      <c r="D325" s="9"/>
      <c r="L325" s="44"/>
    </row>
    <row r="326" spans="4:12" ht="15.75" customHeight="1" x14ac:dyDescent="0.25">
      <c r="D326" s="9"/>
      <c r="L326" s="44"/>
    </row>
    <row r="327" spans="4:12" ht="15.75" customHeight="1" x14ac:dyDescent="0.25">
      <c r="D327" s="9"/>
      <c r="L327" s="44"/>
    </row>
    <row r="328" spans="4:12" ht="15.75" customHeight="1" x14ac:dyDescent="0.25">
      <c r="D328" s="9"/>
      <c r="L328" s="44"/>
    </row>
    <row r="329" spans="4:12" ht="15.75" customHeight="1" x14ac:dyDescent="0.25">
      <c r="D329" s="9"/>
      <c r="L329" s="44"/>
    </row>
    <row r="330" spans="4:12" ht="15.75" customHeight="1" x14ac:dyDescent="0.25">
      <c r="D330" s="9"/>
      <c r="L330" s="44"/>
    </row>
    <row r="331" spans="4:12" ht="15.75" customHeight="1" x14ac:dyDescent="0.25">
      <c r="D331" s="9"/>
      <c r="L331" s="44"/>
    </row>
    <row r="332" spans="4:12" ht="15.75" customHeight="1" x14ac:dyDescent="0.25">
      <c r="D332" s="9"/>
      <c r="L332" s="44"/>
    </row>
    <row r="333" spans="4:12" ht="15.75" customHeight="1" x14ac:dyDescent="0.25">
      <c r="D333" s="9"/>
      <c r="L333" s="44"/>
    </row>
    <row r="334" spans="4:12" ht="15.75" customHeight="1" x14ac:dyDescent="0.25">
      <c r="D334" s="9"/>
      <c r="L334" s="44"/>
    </row>
    <row r="335" spans="4:12" ht="15.75" customHeight="1" x14ac:dyDescent="0.25">
      <c r="D335" s="9"/>
      <c r="L335" s="44"/>
    </row>
    <row r="336" spans="4:12" ht="15.75" customHeight="1" x14ac:dyDescent="0.25">
      <c r="D336" s="9"/>
      <c r="L336" s="44"/>
    </row>
    <row r="337" spans="4:12" ht="15.75" customHeight="1" x14ac:dyDescent="0.25">
      <c r="D337" s="9"/>
      <c r="L337" s="44"/>
    </row>
    <row r="338" spans="4:12" ht="15.75" customHeight="1" x14ac:dyDescent="0.25">
      <c r="D338" s="9"/>
      <c r="L338" s="44"/>
    </row>
    <row r="339" spans="4:12" ht="15.75" customHeight="1" x14ac:dyDescent="0.25">
      <c r="D339" s="9"/>
      <c r="L339" s="44"/>
    </row>
    <row r="340" spans="4:12" ht="15.75" customHeight="1" x14ac:dyDescent="0.25">
      <c r="D340" s="9"/>
      <c r="L340" s="44"/>
    </row>
    <row r="341" spans="4:12" ht="15.75" customHeight="1" x14ac:dyDescent="0.25">
      <c r="D341" s="9"/>
      <c r="L341" s="44"/>
    </row>
    <row r="342" spans="4:12" ht="15.75" customHeight="1" x14ac:dyDescent="0.25">
      <c r="D342" s="9"/>
      <c r="L342" s="44"/>
    </row>
    <row r="343" spans="4:12" ht="15.75" customHeight="1" x14ac:dyDescent="0.25">
      <c r="D343" s="9"/>
      <c r="L343" s="44"/>
    </row>
    <row r="344" spans="4:12" ht="15.75" customHeight="1" x14ac:dyDescent="0.25">
      <c r="D344" s="9"/>
      <c r="L344" s="44"/>
    </row>
    <row r="345" spans="4:12" ht="15.75" customHeight="1" x14ac:dyDescent="0.25">
      <c r="D345" s="9"/>
      <c r="L345" s="44"/>
    </row>
    <row r="346" spans="4:12" ht="15.75" customHeight="1" x14ac:dyDescent="0.25">
      <c r="D346" s="9"/>
      <c r="L346" s="44"/>
    </row>
    <row r="347" spans="4:12" ht="15.75" customHeight="1" x14ac:dyDescent="0.25">
      <c r="D347" s="9"/>
      <c r="L347" s="44"/>
    </row>
    <row r="348" spans="4:12" ht="15.75" customHeight="1" x14ac:dyDescent="0.25">
      <c r="D348" s="9"/>
      <c r="L348" s="44"/>
    </row>
    <row r="349" spans="4:12" ht="15.75" customHeight="1" x14ac:dyDescent="0.25">
      <c r="D349" s="9"/>
      <c r="L349" s="44"/>
    </row>
    <row r="350" spans="4:12" ht="15.75" customHeight="1" x14ac:dyDescent="0.25">
      <c r="D350" s="9"/>
      <c r="L350" s="44"/>
    </row>
    <row r="351" spans="4:12" ht="15.75" customHeight="1" x14ac:dyDescent="0.25">
      <c r="D351" s="9"/>
      <c r="L351" s="44"/>
    </row>
    <row r="352" spans="4:12" ht="15.75" customHeight="1" x14ac:dyDescent="0.25">
      <c r="D352" s="9"/>
      <c r="L352" s="44"/>
    </row>
    <row r="353" spans="4:12" ht="15.75" customHeight="1" x14ac:dyDescent="0.25">
      <c r="D353" s="9"/>
      <c r="L353" s="44"/>
    </row>
    <row r="354" spans="4:12" ht="15.75" customHeight="1" x14ac:dyDescent="0.25">
      <c r="D354" s="9"/>
      <c r="L354" s="44"/>
    </row>
    <row r="355" spans="4:12" ht="15.75" customHeight="1" x14ac:dyDescent="0.25">
      <c r="D355" s="9"/>
      <c r="L355" s="44"/>
    </row>
    <row r="356" spans="4:12" ht="15.75" customHeight="1" x14ac:dyDescent="0.25">
      <c r="D356" s="9"/>
      <c r="L356" s="44"/>
    </row>
    <row r="357" spans="4:12" ht="15.75" customHeight="1" x14ac:dyDescent="0.25">
      <c r="D357" s="9"/>
      <c r="L357" s="44"/>
    </row>
    <row r="358" spans="4:12" ht="15.75" customHeight="1" x14ac:dyDescent="0.25">
      <c r="D358" s="9"/>
      <c r="L358" s="44"/>
    </row>
    <row r="359" spans="4:12" ht="15.75" customHeight="1" x14ac:dyDescent="0.25">
      <c r="D359" s="9"/>
      <c r="L359" s="44"/>
    </row>
    <row r="360" spans="4:12" ht="15.75" customHeight="1" x14ac:dyDescent="0.25">
      <c r="D360" s="9"/>
      <c r="L360" s="44"/>
    </row>
    <row r="361" spans="4:12" ht="15.75" customHeight="1" x14ac:dyDescent="0.25">
      <c r="D361" s="9"/>
      <c r="L361" s="44"/>
    </row>
    <row r="362" spans="4:12" ht="15.75" customHeight="1" x14ac:dyDescent="0.25">
      <c r="D362" s="9"/>
      <c r="L362" s="44"/>
    </row>
    <row r="363" spans="4:12" ht="15.75" customHeight="1" x14ac:dyDescent="0.25">
      <c r="D363" s="9"/>
      <c r="L363" s="44"/>
    </row>
    <row r="364" spans="4:12" ht="15.75" customHeight="1" x14ac:dyDescent="0.25">
      <c r="D364" s="9"/>
      <c r="L364" s="44"/>
    </row>
    <row r="365" spans="4:12" ht="15.75" customHeight="1" x14ac:dyDescent="0.25">
      <c r="D365" s="9"/>
      <c r="L365" s="44"/>
    </row>
    <row r="366" spans="4:12" ht="15.75" customHeight="1" x14ac:dyDescent="0.25">
      <c r="D366" s="9"/>
      <c r="L366" s="44"/>
    </row>
    <row r="367" spans="4:12" ht="15.75" customHeight="1" x14ac:dyDescent="0.25">
      <c r="D367" s="9"/>
      <c r="L367" s="44"/>
    </row>
    <row r="368" spans="4:12" ht="15.75" customHeight="1" x14ac:dyDescent="0.25">
      <c r="D368" s="9"/>
      <c r="L368" s="44"/>
    </row>
    <row r="369" spans="4:12" ht="15.75" customHeight="1" x14ac:dyDescent="0.25">
      <c r="D369" s="9"/>
      <c r="L369" s="44"/>
    </row>
    <row r="370" spans="4:12" ht="15.75" customHeight="1" x14ac:dyDescent="0.25">
      <c r="D370" s="9"/>
      <c r="L370" s="44"/>
    </row>
    <row r="371" spans="4:12" ht="15.75" customHeight="1" x14ac:dyDescent="0.25">
      <c r="D371" s="9"/>
      <c r="L371" s="44"/>
    </row>
    <row r="372" spans="4:12" ht="15.75" customHeight="1" x14ac:dyDescent="0.25">
      <c r="D372" s="9"/>
      <c r="L372" s="44"/>
    </row>
    <row r="373" spans="4:12" ht="15.75" customHeight="1" x14ac:dyDescent="0.25">
      <c r="D373" s="9"/>
      <c r="L373" s="44"/>
    </row>
    <row r="374" spans="4:12" ht="15.75" customHeight="1" x14ac:dyDescent="0.25">
      <c r="D374" s="9"/>
      <c r="L374" s="44"/>
    </row>
    <row r="375" spans="4:12" ht="15.75" customHeight="1" x14ac:dyDescent="0.25">
      <c r="D375" s="9"/>
      <c r="L375" s="44"/>
    </row>
    <row r="376" spans="4:12" ht="15.75" customHeight="1" x14ac:dyDescent="0.25">
      <c r="D376" s="9"/>
      <c r="L376" s="44"/>
    </row>
    <row r="377" spans="4:12" ht="15.75" customHeight="1" x14ac:dyDescent="0.25">
      <c r="D377" s="9"/>
      <c r="L377" s="44"/>
    </row>
    <row r="378" spans="4:12" ht="15.75" customHeight="1" x14ac:dyDescent="0.25">
      <c r="D378" s="9"/>
      <c r="L378" s="44"/>
    </row>
    <row r="379" spans="4:12" ht="15.75" customHeight="1" x14ac:dyDescent="0.25">
      <c r="D379" s="9"/>
      <c r="L379" s="44"/>
    </row>
    <row r="380" spans="4:12" ht="15.75" customHeight="1" x14ac:dyDescent="0.25">
      <c r="D380" s="9"/>
      <c r="L380" s="44"/>
    </row>
    <row r="381" spans="4:12" ht="15.75" customHeight="1" x14ac:dyDescent="0.25">
      <c r="D381" s="9"/>
      <c r="L381" s="44"/>
    </row>
    <row r="382" spans="4:12" ht="15.75" customHeight="1" x14ac:dyDescent="0.25">
      <c r="D382" s="9"/>
      <c r="L382" s="44"/>
    </row>
    <row r="383" spans="4:12" ht="15.75" customHeight="1" x14ac:dyDescent="0.25">
      <c r="D383" s="9"/>
      <c r="L383" s="44"/>
    </row>
    <row r="384" spans="4:12" ht="15.75" customHeight="1" x14ac:dyDescent="0.25">
      <c r="D384" s="9"/>
      <c r="L384" s="44"/>
    </row>
    <row r="385" spans="4:12" ht="15.75" customHeight="1" x14ac:dyDescent="0.25">
      <c r="D385" s="9"/>
      <c r="L385" s="44"/>
    </row>
    <row r="386" spans="4:12" ht="15.75" customHeight="1" x14ac:dyDescent="0.25">
      <c r="D386" s="9"/>
      <c r="L386" s="44"/>
    </row>
    <row r="387" spans="4:12" ht="15.75" customHeight="1" x14ac:dyDescent="0.25">
      <c r="D387" s="9"/>
      <c r="L387" s="44"/>
    </row>
    <row r="388" spans="4:12" ht="15.75" customHeight="1" x14ac:dyDescent="0.25">
      <c r="D388" s="9"/>
      <c r="L388" s="44"/>
    </row>
    <row r="389" spans="4:12" ht="15.75" customHeight="1" x14ac:dyDescent="0.25">
      <c r="D389" s="9"/>
      <c r="L389" s="44"/>
    </row>
    <row r="390" spans="4:12" ht="15.75" customHeight="1" x14ac:dyDescent="0.25">
      <c r="D390" s="9"/>
      <c r="L390" s="44"/>
    </row>
    <row r="391" spans="4:12" ht="15.75" customHeight="1" x14ac:dyDescent="0.25">
      <c r="D391" s="9"/>
      <c r="L391" s="44"/>
    </row>
    <row r="392" spans="4:12" ht="15.75" customHeight="1" x14ac:dyDescent="0.25">
      <c r="D392" s="9"/>
      <c r="L392" s="44"/>
    </row>
    <row r="393" spans="4:12" ht="15.75" customHeight="1" x14ac:dyDescent="0.25">
      <c r="D393" s="9"/>
      <c r="L393" s="44"/>
    </row>
    <row r="394" spans="4:12" ht="15.75" customHeight="1" x14ac:dyDescent="0.25">
      <c r="D394" s="9"/>
      <c r="L394" s="44"/>
    </row>
    <row r="395" spans="4:12" ht="15.75" customHeight="1" x14ac:dyDescent="0.25">
      <c r="D395" s="9"/>
      <c r="L395" s="44"/>
    </row>
    <row r="396" spans="4:12" ht="15.75" customHeight="1" x14ac:dyDescent="0.25">
      <c r="D396" s="9"/>
      <c r="L396" s="44"/>
    </row>
    <row r="397" spans="4:12" ht="15.75" customHeight="1" x14ac:dyDescent="0.25">
      <c r="D397" s="9"/>
      <c r="L397" s="44"/>
    </row>
    <row r="398" spans="4:12" ht="15.75" customHeight="1" x14ac:dyDescent="0.25">
      <c r="D398" s="9"/>
      <c r="L398" s="44"/>
    </row>
    <row r="399" spans="4:12" ht="15.75" customHeight="1" x14ac:dyDescent="0.25">
      <c r="D399" s="9"/>
      <c r="L399" s="44"/>
    </row>
    <row r="400" spans="4:12" ht="15.75" customHeight="1" x14ac:dyDescent="0.25">
      <c r="D400" s="9"/>
      <c r="L400" s="44"/>
    </row>
    <row r="401" spans="4:12" ht="15.75" customHeight="1" x14ac:dyDescent="0.25">
      <c r="D401" s="9"/>
      <c r="L401" s="44"/>
    </row>
    <row r="402" spans="4:12" ht="15.75" customHeight="1" x14ac:dyDescent="0.25">
      <c r="D402" s="9"/>
      <c r="L402" s="44"/>
    </row>
    <row r="403" spans="4:12" ht="15.75" customHeight="1" x14ac:dyDescent="0.25">
      <c r="D403" s="9"/>
      <c r="L403" s="44"/>
    </row>
    <row r="404" spans="4:12" ht="15.75" customHeight="1" x14ac:dyDescent="0.25">
      <c r="D404" s="9"/>
      <c r="L404" s="44"/>
    </row>
    <row r="405" spans="4:12" ht="15.75" customHeight="1" x14ac:dyDescent="0.25">
      <c r="D405" s="9"/>
      <c r="L405" s="44"/>
    </row>
    <row r="406" spans="4:12" ht="15.75" customHeight="1" x14ac:dyDescent="0.25">
      <c r="D406" s="9"/>
      <c r="L406" s="44"/>
    </row>
    <row r="407" spans="4:12" ht="15.75" customHeight="1" x14ac:dyDescent="0.25">
      <c r="D407" s="9"/>
      <c r="L407" s="44"/>
    </row>
    <row r="408" spans="4:12" ht="15.75" customHeight="1" x14ac:dyDescent="0.25">
      <c r="D408" s="9"/>
      <c r="L408" s="44"/>
    </row>
    <row r="409" spans="4:12" ht="15.75" customHeight="1" x14ac:dyDescent="0.25">
      <c r="D409" s="9"/>
      <c r="L409" s="44"/>
    </row>
    <row r="410" spans="4:12" ht="15.75" customHeight="1" x14ac:dyDescent="0.25">
      <c r="D410" s="9"/>
      <c r="L410" s="44"/>
    </row>
    <row r="411" spans="4:12" ht="15.75" customHeight="1" x14ac:dyDescent="0.25">
      <c r="D411" s="9"/>
      <c r="L411" s="44"/>
    </row>
    <row r="412" spans="4:12" ht="15.75" customHeight="1" x14ac:dyDescent="0.25">
      <c r="D412" s="9"/>
      <c r="L412" s="44"/>
    </row>
    <row r="413" spans="4:12" ht="15.75" customHeight="1" x14ac:dyDescent="0.25">
      <c r="D413" s="9"/>
      <c r="L413" s="44"/>
    </row>
    <row r="414" spans="4:12" ht="15.75" customHeight="1" x14ac:dyDescent="0.25">
      <c r="D414" s="9"/>
      <c r="L414" s="44"/>
    </row>
    <row r="415" spans="4:12" ht="15.75" customHeight="1" x14ac:dyDescent="0.25">
      <c r="D415" s="9"/>
      <c r="L415" s="44"/>
    </row>
    <row r="416" spans="4:12" ht="15.75" customHeight="1" x14ac:dyDescent="0.25">
      <c r="D416" s="9"/>
      <c r="L416" s="44"/>
    </row>
    <row r="417" spans="4:12" ht="15.75" customHeight="1" x14ac:dyDescent="0.25">
      <c r="D417" s="9"/>
      <c r="L417" s="44"/>
    </row>
    <row r="418" spans="4:12" ht="15.75" customHeight="1" x14ac:dyDescent="0.25">
      <c r="D418" s="9"/>
      <c r="L418" s="44"/>
    </row>
    <row r="419" spans="4:12" ht="15.75" customHeight="1" x14ac:dyDescent="0.25">
      <c r="D419" s="9"/>
      <c r="L419" s="44"/>
    </row>
    <row r="420" spans="4:12" ht="15.75" customHeight="1" x14ac:dyDescent="0.25">
      <c r="D420" s="9"/>
      <c r="L420" s="44"/>
    </row>
    <row r="421" spans="4:12" ht="15.75" customHeight="1" x14ac:dyDescent="0.25">
      <c r="D421" s="9"/>
      <c r="L421" s="44"/>
    </row>
    <row r="422" spans="4:12" ht="15.75" customHeight="1" x14ac:dyDescent="0.25">
      <c r="D422" s="9"/>
      <c r="L422" s="44"/>
    </row>
    <row r="423" spans="4:12" ht="15.75" customHeight="1" x14ac:dyDescent="0.25">
      <c r="D423" s="9"/>
      <c r="L423" s="44"/>
    </row>
    <row r="424" spans="4:12" ht="15.75" customHeight="1" x14ac:dyDescent="0.25">
      <c r="D424" s="9"/>
      <c r="L424" s="44"/>
    </row>
    <row r="425" spans="4:12" ht="15.75" customHeight="1" x14ac:dyDescent="0.25">
      <c r="D425" s="9"/>
      <c r="L425" s="44"/>
    </row>
    <row r="426" spans="4:12" ht="15.75" customHeight="1" x14ac:dyDescent="0.25">
      <c r="D426" s="9"/>
      <c r="L426" s="44"/>
    </row>
    <row r="427" spans="4:12" ht="15.75" customHeight="1" x14ac:dyDescent="0.25">
      <c r="D427" s="9"/>
      <c r="L427" s="44"/>
    </row>
    <row r="428" spans="4:12" ht="15.75" customHeight="1" x14ac:dyDescent="0.25">
      <c r="D428" s="9"/>
      <c r="L428" s="44"/>
    </row>
    <row r="429" spans="4:12" ht="15.75" customHeight="1" x14ac:dyDescent="0.25">
      <c r="D429" s="9"/>
      <c r="L429" s="44"/>
    </row>
    <row r="430" spans="4:12" ht="15.75" customHeight="1" x14ac:dyDescent="0.25">
      <c r="D430" s="9"/>
      <c r="L430" s="44"/>
    </row>
    <row r="431" spans="4:12" ht="15.75" customHeight="1" x14ac:dyDescent="0.25">
      <c r="D431" s="9"/>
      <c r="L431" s="44"/>
    </row>
    <row r="432" spans="4:12" ht="15.75" customHeight="1" x14ac:dyDescent="0.25">
      <c r="D432" s="9"/>
      <c r="L432" s="44"/>
    </row>
    <row r="433" spans="4:12" ht="15.75" customHeight="1" x14ac:dyDescent="0.25">
      <c r="D433" s="9"/>
      <c r="L433" s="44"/>
    </row>
    <row r="434" spans="4:12" ht="15.75" customHeight="1" x14ac:dyDescent="0.25">
      <c r="D434" s="9"/>
      <c r="L434" s="44"/>
    </row>
    <row r="435" spans="4:12" ht="15.75" customHeight="1" x14ac:dyDescent="0.25">
      <c r="D435" s="9"/>
      <c r="L435" s="44"/>
    </row>
    <row r="436" spans="4:12" ht="15.75" customHeight="1" x14ac:dyDescent="0.25">
      <c r="D436" s="9"/>
      <c r="L436" s="44"/>
    </row>
    <row r="437" spans="4:12" ht="15.75" customHeight="1" x14ac:dyDescent="0.25">
      <c r="D437" s="9"/>
      <c r="L437" s="44"/>
    </row>
    <row r="438" spans="4:12" ht="15.75" customHeight="1" x14ac:dyDescent="0.25">
      <c r="D438" s="9"/>
      <c r="L438" s="44"/>
    </row>
    <row r="439" spans="4:12" ht="15.75" customHeight="1" x14ac:dyDescent="0.25">
      <c r="D439" s="9"/>
      <c r="L439" s="44"/>
    </row>
    <row r="440" spans="4:12" ht="15.75" customHeight="1" x14ac:dyDescent="0.25">
      <c r="D440" s="9"/>
      <c r="L440" s="44"/>
    </row>
    <row r="441" spans="4:12" ht="15.75" customHeight="1" x14ac:dyDescent="0.25">
      <c r="D441" s="9"/>
      <c r="L441" s="44"/>
    </row>
    <row r="442" spans="4:12" ht="15.75" customHeight="1" x14ac:dyDescent="0.25">
      <c r="D442" s="9"/>
      <c r="L442" s="44"/>
    </row>
    <row r="443" spans="4:12" ht="15.75" customHeight="1" x14ac:dyDescent="0.25">
      <c r="D443" s="9"/>
      <c r="L443" s="44"/>
    </row>
    <row r="444" spans="4:12" ht="15.75" customHeight="1" x14ac:dyDescent="0.25">
      <c r="D444" s="9"/>
      <c r="L444" s="44"/>
    </row>
    <row r="445" spans="4:12" ht="15.75" customHeight="1" x14ac:dyDescent="0.25">
      <c r="D445" s="9"/>
      <c r="L445" s="44"/>
    </row>
    <row r="446" spans="4:12" ht="15.75" customHeight="1" x14ac:dyDescent="0.25">
      <c r="D446" s="9"/>
      <c r="L446" s="44"/>
    </row>
    <row r="447" spans="4:12" ht="15.75" customHeight="1" x14ac:dyDescent="0.25">
      <c r="D447" s="9"/>
      <c r="L447" s="44"/>
    </row>
    <row r="448" spans="4:12" ht="15.75" customHeight="1" x14ac:dyDescent="0.25">
      <c r="D448" s="9"/>
      <c r="L448" s="44"/>
    </row>
    <row r="449" spans="4:12" ht="15.75" customHeight="1" x14ac:dyDescent="0.25">
      <c r="D449" s="9"/>
      <c r="L449" s="44"/>
    </row>
    <row r="450" spans="4:12" ht="15.75" customHeight="1" x14ac:dyDescent="0.25">
      <c r="D450" s="9"/>
      <c r="L450" s="44"/>
    </row>
    <row r="451" spans="4:12" ht="15.75" customHeight="1" x14ac:dyDescent="0.25">
      <c r="D451" s="9"/>
      <c r="L451" s="44"/>
    </row>
    <row r="452" spans="4:12" ht="15.75" customHeight="1" x14ac:dyDescent="0.25">
      <c r="D452" s="9"/>
      <c r="L452" s="44"/>
    </row>
    <row r="453" spans="4:12" ht="15.75" customHeight="1" x14ac:dyDescent="0.25">
      <c r="D453" s="9"/>
      <c r="L453" s="44"/>
    </row>
    <row r="454" spans="4:12" ht="15.75" customHeight="1" x14ac:dyDescent="0.25">
      <c r="D454" s="9"/>
      <c r="L454" s="44"/>
    </row>
    <row r="455" spans="4:12" ht="15.75" customHeight="1" x14ac:dyDescent="0.25">
      <c r="D455" s="9"/>
      <c r="L455" s="44"/>
    </row>
    <row r="456" spans="4:12" ht="15.75" customHeight="1" x14ac:dyDescent="0.25">
      <c r="D456" s="9"/>
      <c r="L456" s="44"/>
    </row>
    <row r="457" spans="4:12" ht="15.75" customHeight="1" x14ac:dyDescent="0.25">
      <c r="D457" s="9"/>
      <c r="L457" s="44"/>
    </row>
    <row r="458" spans="4:12" ht="15.75" customHeight="1" x14ac:dyDescent="0.25">
      <c r="D458" s="9"/>
      <c r="L458" s="44"/>
    </row>
    <row r="459" spans="4:12" ht="15.75" customHeight="1" x14ac:dyDescent="0.25">
      <c r="D459" s="9"/>
      <c r="L459" s="44"/>
    </row>
    <row r="460" spans="4:12" ht="15.75" customHeight="1" x14ac:dyDescent="0.25">
      <c r="D460" s="9"/>
      <c r="L460" s="44"/>
    </row>
    <row r="461" spans="4:12" ht="15.75" customHeight="1" x14ac:dyDescent="0.25">
      <c r="D461" s="9"/>
      <c r="L461" s="44"/>
    </row>
    <row r="462" spans="4:12" ht="15.75" customHeight="1" x14ac:dyDescent="0.25">
      <c r="D462" s="9"/>
      <c r="L462" s="44"/>
    </row>
    <row r="463" spans="4:12" ht="15.75" customHeight="1" x14ac:dyDescent="0.25">
      <c r="D463" s="9"/>
      <c r="L463" s="44"/>
    </row>
    <row r="464" spans="4:12" ht="15.75" customHeight="1" x14ac:dyDescent="0.25">
      <c r="D464" s="9"/>
      <c r="L464" s="44"/>
    </row>
    <row r="465" spans="4:12" ht="15.75" customHeight="1" x14ac:dyDescent="0.25">
      <c r="D465" s="9"/>
      <c r="L465" s="44"/>
    </row>
    <row r="466" spans="4:12" ht="15.75" customHeight="1" x14ac:dyDescent="0.25">
      <c r="D466" s="9"/>
      <c r="L466" s="44"/>
    </row>
    <row r="467" spans="4:12" ht="15.75" customHeight="1" x14ac:dyDescent="0.25">
      <c r="D467" s="9"/>
      <c r="L467" s="44"/>
    </row>
    <row r="468" spans="4:12" ht="15.75" customHeight="1" x14ac:dyDescent="0.25">
      <c r="D468" s="9"/>
      <c r="L468" s="44"/>
    </row>
    <row r="469" spans="4:12" ht="15.75" customHeight="1" x14ac:dyDescent="0.25">
      <c r="D469" s="9"/>
      <c r="L469" s="44"/>
    </row>
    <row r="470" spans="4:12" ht="15.75" customHeight="1" x14ac:dyDescent="0.25">
      <c r="D470" s="9"/>
      <c r="L470" s="44"/>
    </row>
    <row r="471" spans="4:12" ht="15.75" customHeight="1" x14ac:dyDescent="0.25">
      <c r="D471" s="9"/>
      <c r="L471" s="44"/>
    </row>
    <row r="472" spans="4:12" ht="15.75" customHeight="1" x14ac:dyDescent="0.25">
      <c r="D472" s="9"/>
      <c r="L472" s="44"/>
    </row>
    <row r="473" spans="4:12" ht="15.75" customHeight="1" x14ac:dyDescent="0.25">
      <c r="D473" s="9"/>
      <c r="L473" s="44"/>
    </row>
    <row r="474" spans="4:12" ht="15.75" customHeight="1" x14ac:dyDescent="0.25">
      <c r="D474" s="9"/>
      <c r="L474" s="44"/>
    </row>
    <row r="475" spans="4:12" ht="15.75" customHeight="1" x14ac:dyDescent="0.25">
      <c r="D475" s="9"/>
      <c r="L475" s="44"/>
    </row>
    <row r="476" spans="4:12" ht="15.75" customHeight="1" x14ac:dyDescent="0.25">
      <c r="D476" s="9"/>
      <c r="L476" s="44"/>
    </row>
    <row r="477" spans="4:12" ht="15.75" customHeight="1" x14ac:dyDescent="0.25">
      <c r="D477" s="9"/>
      <c r="L477" s="44"/>
    </row>
    <row r="478" spans="4:12" ht="15.75" customHeight="1" x14ac:dyDescent="0.25">
      <c r="D478" s="9"/>
      <c r="L478" s="44"/>
    </row>
    <row r="479" spans="4:12" ht="15.75" customHeight="1" x14ac:dyDescent="0.25">
      <c r="D479" s="9"/>
      <c r="L479" s="44"/>
    </row>
    <row r="480" spans="4:12" ht="15.75" customHeight="1" x14ac:dyDescent="0.25">
      <c r="D480" s="9"/>
      <c r="L480" s="44"/>
    </row>
    <row r="481" spans="4:12" ht="15.75" customHeight="1" x14ac:dyDescent="0.25">
      <c r="D481" s="9"/>
      <c r="L481" s="44"/>
    </row>
    <row r="482" spans="4:12" ht="15.75" customHeight="1" x14ac:dyDescent="0.25">
      <c r="D482" s="9"/>
      <c r="L482" s="44"/>
    </row>
    <row r="483" spans="4:12" ht="15.75" customHeight="1" x14ac:dyDescent="0.25">
      <c r="D483" s="9"/>
      <c r="L483" s="44"/>
    </row>
    <row r="484" spans="4:12" ht="15.75" customHeight="1" x14ac:dyDescent="0.25">
      <c r="D484" s="9"/>
      <c r="L484" s="44"/>
    </row>
    <row r="485" spans="4:12" ht="15.75" customHeight="1" x14ac:dyDescent="0.25">
      <c r="D485" s="9"/>
      <c r="L485" s="44"/>
    </row>
    <row r="486" spans="4:12" ht="15.75" customHeight="1" x14ac:dyDescent="0.25">
      <c r="D486" s="9"/>
      <c r="L486" s="44"/>
    </row>
    <row r="487" spans="4:12" ht="15.75" customHeight="1" x14ac:dyDescent="0.25">
      <c r="D487" s="9"/>
      <c r="L487" s="44"/>
    </row>
    <row r="488" spans="4:12" ht="15.75" customHeight="1" x14ac:dyDescent="0.25">
      <c r="D488" s="9"/>
      <c r="L488" s="44"/>
    </row>
    <row r="489" spans="4:12" ht="15.75" customHeight="1" x14ac:dyDescent="0.25">
      <c r="D489" s="9"/>
      <c r="L489" s="44"/>
    </row>
    <row r="490" spans="4:12" ht="15.75" customHeight="1" x14ac:dyDescent="0.25">
      <c r="D490" s="9"/>
      <c r="L490" s="44"/>
    </row>
    <row r="491" spans="4:12" ht="15.75" customHeight="1" x14ac:dyDescent="0.25">
      <c r="D491" s="9"/>
      <c r="L491" s="44"/>
    </row>
    <row r="492" spans="4:12" ht="15.75" customHeight="1" x14ac:dyDescent="0.25">
      <c r="D492" s="9"/>
      <c r="L492" s="44"/>
    </row>
    <row r="493" spans="4:12" ht="15.75" customHeight="1" x14ac:dyDescent="0.25">
      <c r="D493" s="9"/>
      <c r="L493" s="44"/>
    </row>
    <row r="494" spans="4:12" ht="15.75" customHeight="1" x14ac:dyDescent="0.25">
      <c r="D494" s="9"/>
      <c r="L494" s="44"/>
    </row>
    <row r="495" spans="4:12" ht="15.75" customHeight="1" x14ac:dyDescent="0.25">
      <c r="D495" s="9"/>
      <c r="L495" s="44"/>
    </row>
    <row r="496" spans="4:12" ht="15.75" customHeight="1" x14ac:dyDescent="0.25">
      <c r="D496" s="9"/>
      <c r="L496" s="44"/>
    </row>
    <row r="497" spans="4:12" ht="15.75" customHeight="1" x14ac:dyDescent="0.25">
      <c r="D497" s="9"/>
      <c r="L497" s="44"/>
    </row>
    <row r="498" spans="4:12" ht="15.75" customHeight="1" x14ac:dyDescent="0.25">
      <c r="D498" s="9"/>
      <c r="L498" s="44"/>
    </row>
    <row r="499" spans="4:12" ht="15.75" customHeight="1" x14ac:dyDescent="0.25">
      <c r="D499" s="9"/>
      <c r="L499" s="44"/>
    </row>
    <row r="500" spans="4:12" ht="15.75" customHeight="1" x14ac:dyDescent="0.25">
      <c r="D500" s="9"/>
      <c r="L500" s="44"/>
    </row>
    <row r="501" spans="4:12" ht="15.75" customHeight="1" x14ac:dyDescent="0.25">
      <c r="D501" s="9"/>
      <c r="L501" s="44"/>
    </row>
    <row r="502" spans="4:12" ht="15.75" customHeight="1" x14ac:dyDescent="0.25">
      <c r="D502" s="9"/>
      <c r="L502" s="44"/>
    </row>
    <row r="503" spans="4:12" ht="15.75" customHeight="1" x14ac:dyDescent="0.25">
      <c r="D503" s="9"/>
      <c r="L503" s="44"/>
    </row>
    <row r="504" spans="4:12" ht="15.75" customHeight="1" x14ac:dyDescent="0.25">
      <c r="D504" s="9"/>
      <c r="L504" s="44"/>
    </row>
    <row r="505" spans="4:12" ht="15.75" customHeight="1" x14ac:dyDescent="0.25">
      <c r="D505" s="9"/>
      <c r="L505" s="44"/>
    </row>
    <row r="506" spans="4:12" ht="15.75" customHeight="1" x14ac:dyDescent="0.25">
      <c r="D506" s="9"/>
      <c r="L506" s="44"/>
    </row>
    <row r="507" spans="4:12" ht="15.75" customHeight="1" x14ac:dyDescent="0.25">
      <c r="D507" s="9"/>
      <c r="L507" s="44"/>
    </row>
    <row r="508" spans="4:12" ht="15.75" customHeight="1" x14ac:dyDescent="0.25">
      <c r="D508" s="9"/>
      <c r="L508" s="44"/>
    </row>
    <row r="509" spans="4:12" ht="15.75" customHeight="1" x14ac:dyDescent="0.25">
      <c r="D509" s="9"/>
      <c r="L509" s="44"/>
    </row>
    <row r="510" spans="4:12" ht="15.75" customHeight="1" x14ac:dyDescent="0.25">
      <c r="D510" s="9"/>
      <c r="L510" s="44"/>
    </row>
    <row r="511" spans="4:12" ht="15.75" customHeight="1" x14ac:dyDescent="0.25">
      <c r="D511" s="9"/>
      <c r="L511" s="44"/>
    </row>
    <row r="512" spans="4:12" ht="15.75" customHeight="1" x14ac:dyDescent="0.25">
      <c r="D512" s="9"/>
      <c r="L512" s="44"/>
    </row>
    <row r="513" spans="4:12" ht="15.75" customHeight="1" x14ac:dyDescent="0.25">
      <c r="D513" s="9"/>
      <c r="L513" s="44"/>
    </row>
    <row r="514" spans="4:12" ht="15.75" customHeight="1" x14ac:dyDescent="0.25">
      <c r="D514" s="9"/>
      <c r="L514" s="44"/>
    </row>
    <row r="515" spans="4:12" ht="15.75" customHeight="1" x14ac:dyDescent="0.25">
      <c r="D515" s="9"/>
      <c r="L515" s="44"/>
    </row>
    <row r="516" spans="4:12" ht="15.75" customHeight="1" x14ac:dyDescent="0.25">
      <c r="D516" s="9"/>
      <c r="L516" s="44"/>
    </row>
    <row r="517" spans="4:12" ht="15.75" customHeight="1" x14ac:dyDescent="0.25">
      <c r="D517" s="9"/>
      <c r="L517" s="44"/>
    </row>
    <row r="518" spans="4:12" ht="15.75" customHeight="1" x14ac:dyDescent="0.25">
      <c r="D518" s="9"/>
      <c r="L518" s="44"/>
    </row>
    <row r="519" spans="4:12" ht="15.75" customHeight="1" x14ac:dyDescent="0.25">
      <c r="D519" s="9"/>
      <c r="L519" s="44"/>
    </row>
    <row r="520" spans="4:12" ht="15.75" customHeight="1" x14ac:dyDescent="0.25">
      <c r="D520" s="9"/>
      <c r="L520" s="44"/>
    </row>
    <row r="521" spans="4:12" ht="15.75" customHeight="1" x14ac:dyDescent="0.25">
      <c r="D521" s="9"/>
      <c r="L521" s="44"/>
    </row>
    <row r="522" spans="4:12" ht="15.75" customHeight="1" x14ac:dyDescent="0.25">
      <c r="D522" s="9"/>
      <c r="L522" s="44"/>
    </row>
    <row r="523" spans="4:12" ht="15.75" customHeight="1" x14ac:dyDescent="0.25">
      <c r="D523" s="9"/>
      <c r="L523" s="44"/>
    </row>
    <row r="524" spans="4:12" ht="15.75" customHeight="1" x14ac:dyDescent="0.25">
      <c r="D524" s="9"/>
      <c r="L524" s="44"/>
    </row>
    <row r="525" spans="4:12" ht="15.75" customHeight="1" x14ac:dyDescent="0.25">
      <c r="D525" s="9"/>
      <c r="L525" s="44"/>
    </row>
    <row r="526" spans="4:12" ht="15.75" customHeight="1" x14ac:dyDescent="0.25">
      <c r="D526" s="9"/>
      <c r="L526" s="44"/>
    </row>
    <row r="527" spans="4:12" ht="15.75" customHeight="1" x14ac:dyDescent="0.25">
      <c r="D527" s="9"/>
      <c r="L527" s="44"/>
    </row>
    <row r="528" spans="4:12" ht="15.75" customHeight="1" x14ac:dyDescent="0.25">
      <c r="D528" s="9"/>
      <c r="L528" s="44"/>
    </row>
    <row r="529" spans="4:12" ht="15.75" customHeight="1" x14ac:dyDescent="0.25">
      <c r="D529" s="9"/>
      <c r="L529" s="44"/>
    </row>
    <row r="530" spans="4:12" ht="15.75" customHeight="1" x14ac:dyDescent="0.25">
      <c r="D530" s="9"/>
      <c r="L530" s="44"/>
    </row>
    <row r="531" spans="4:12" ht="15.75" customHeight="1" x14ac:dyDescent="0.25">
      <c r="D531" s="9"/>
      <c r="L531" s="44"/>
    </row>
    <row r="532" spans="4:12" ht="15.75" customHeight="1" x14ac:dyDescent="0.25">
      <c r="D532" s="9"/>
      <c r="L532" s="44"/>
    </row>
    <row r="533" spans="4:12" ht="15.75" customHeight="1" x14ac:dyDescent="0.25">
      <c r="D533" s="9"/>
      <c r="L533" s="44"/>
    </row>
    <row r="534" spans="4:12" ht="15.75" customHeight="1" x14ac:dyDescent="0.25">
      <c r="D534" s="9"/>
      <c r="L534" s="44"/>
    </row>
    <row r="535" spans="4:12" ht="15.75" customHeight="1" x14ac:dyDescent="0.25">
      <c r="D535" s="9"/>
      <c r="L535" s="44"/>
    </row>
    <row r="536" spans="4:12" ht="15.75" customHeight="1" x14ac:dyDescent="0.25">
      <c r="D536" s="9"/>
      <c r="L536" s="44"/>
    </row>
    <row r="537" spans="4:12" ht="15.75" customHeight="1" x14ac:dyDescent="0.25">
      <c r="D537" s="9"/>
      <c r="L537" s="44"/>
    </row>
    <row r="538" spans="4:12" ht="15.75" customHeight="1" x14ac:dyDescent="0.25">
      <c r="D538" s="9"/>
      <c r="L538" s="44"/>
    </row>
    <row r="539" spans="4:12" ht="15.75" customHeight="1" x14ac:dyDescent="0.25">
      <c r="D539" s="9"/>
      <c r="L539" s="44"/>
    </row>
    <row r="540" spans="4:12" ht="15.75" customHeight="1" x14ac:dyDescent="0.25">
      <c r="D540" s="9"/>
      <c r="L540" s="44"/>
    </row>
    <row r="541" spans="4:12" ht="15.75" customHeight="1" x14ac:dyDescent="0.25">
      <c r="D541" s="9"/>
      <c r="L541" s="44"/>
    </row>
    <row r="542" spans="4:12" ht="15.75" customHeight="1" x14ac:dyDescent="0.25">
      <c r="D542" s="9"/>
      <c r="L542" s="44"/>
    </row>
    <row r="543" spans="4:12" ht="15.75" customHeight="1" x14ac:dyDescent="0.25">
      <c r="D543" s="9"/>
      <c r="L543" s="44"/>
    </row>
    <row r="544" spans="4:12" ht="15.75" customHeight="1" x14ac:dyDescent="0.25">
      <c r="D544" s="9"/>
      <c r="L544" s="44"/>
    </row>
    <row r="545" spans="4:12" ht="15.75" customHeight="1" x14ac:dyDescent="0.25">
      <c r="D545" s="9"/>
      <c r="L545" s="44"/>
    </row>
    <row r="546" spans="4:12" ht="15.75" customHeight="1" x14ac:dyDescent="0.25">
      <c r="D546" s="9"/>
      <c r="L546" s="44"/>
    </row>
    <row r="547" spans="4:12" ht="15.75" customHeight="1" x14ac:dyDescent="0.25">
      <c r="D547" s="9"/>
      <c r="L547" s="44"/>
    </row>
    <row r="548" spans="4:12" ht="15.75" customHeight="1" x14ac:dyDescent="0.25">
      <c r="D548" s="9"/>
      <c r="L548" s="44"/>
    </row>
    <row r="549" spans="4:12" ht="15.75" customHeight="1" x14ac:dyDescent="0.25">
      <c r="D549" s="9"/>
      <c r="L549" s="44"/>
    </row>
    <row r="550" spans="4:12" ht="15.75" customHeight="1" x14ac:dyDescent="0.25">
      <c r="D550" s="9"/>
      <c r="L550" s="44"/>
    </row>
    <row r="551" spans="4:12" ht="15.75" customHeight="1" x14ac:dyDescent="0.25">
      <c r="D551" s="9"/>
      <c r="L551" s="44"/>
    </row>
    <row r="552" spans="4:12" ht="15.75" customHeight="1" x14ac:dyDescent="0.25">
      <c r="D552" s="9"/>
      <c r="L552" s="44"/>
    </row>
    <row r="553" spans="4:12" ht="15.75" customHeight="1" x14ac:dyDescent="0.25">
      <c r="D553" s="9"/>
      <c r="L553" s="44"/>
    </row>
    <row r="554" spans="4:12" ht="15.75" customHeight="1" x14ac:dyDescent="0.25">
      <c r="D554" s="9"/>
      <c r="L554" s="44"/>
    </row>
    <row r="555" spans="4:12" ht="15.75" customHeight="1" x14ac:dyDescent="0.25">
      <c r="D555" s="9"/>
      <c r="L555" s="44"/>
    </row>
    <row r="556" spans="4:12" ht="15.75" customHeight="1" x14ac:dyDescent="0.25">
      <c r="D556" s="9"/>
      <c r="L556" s="44"/>
    </row>
    <row r="557" spans="4:12" ht="15.75" customHeight="1" x14ac:dyDescent="0.25">
      <c r="D557" s="9"/>
      <c r="L557" s="44"/>
    </row>
    <row r="558" spans="4:12" ht="15.75" customHeight="1" x14ac:dyDescent="0.25">
      <c r="D558" s="9"/>
      <c r="L558" s="44"/>
    </row>
    <row r="559" spans="4:12" ht="15.75" customHeight="1" x14ac:dyDescent="0.25">
      <c r="D559" s="9"/>
      <c r="L559" s="44"/>
    </row>
    <row r="560" spans="4:12" ht="15.75" customHeight="1" x14ac:dyDescent="0.25">
      <c r="D560" s="9"/>
      <c r="L560" s="44"/>
    </row>
    <row r="561" spans="4:12" ht="15.75" customHeight="1" x14ac:dyDescent="0.25">
      <c r="D561" s="9"/>
      <c r="L561" s="44"/>
    </row>
    <row r="562" spans="4:12" ht="15.75" customHeight="1" x14ac:dyDescent="0.25">
      <c r="D562" s="9"/>
      <c r="L562" s="44"/>
    </row>
    <row r="563" spans="4:12" ht="15.75" customHeight="1" x14ac:dyDescent="0.25">
      <c r="D563" s="9"/>
      <c r="L563" s="44"/>
    </row>
    <row r="564" spans="4:12" ht="15.75" customHeight="1" x14ac:dyDescent="0.25">
      <c r="D564" s="9"/>
      <c r="L564" s="44"/>
    </row>
    <row r="565" spans="4:12" ht="15.75" customHeight="1" x14ac:dyDescent="0.25">
      <c r="D565" s="9"/>
      <c r="L565" s="44"/>
    </row>
    <row r="566" spans="4:12" ht="15.75" customHeight="1" x14ac:dyDescent="0.25">
      <c r="D566" s="9"/>
      <c r="L566" s="44"/>
    </row>
    <row r="567" spans="4:12" ht="15.75" customHeight="1" x14ac:dyDescent="0.25">
      <c r="D567" s="9"/>
      <c r="L567" s="44"/>
    </row>
    <row r="568" spans="4:12" ht="15.75" customHeight="1" x14ac:dyDescent="0.25">
      <c r="D568" s="9"/>
      <c r="L568" s="44"/>
    </row>
    <row r="569" spans="4:12" ht="15.75" customHeight="1" x14ac:dyDescent="0.25">
      <c r="D569" s="9"/>
      <c r="L569" s="44"/>
    </row>
    <row r="570" spans="4:12" ht="15.75" customHeight="1" x14ac:dyDescent="0.25">
      <c r="D570" s="9"/>
      <c r="L570" s="44"/>
    </row>
    <row r="571" spans="4:12" ht="15.75" customHeight="1" x14ac:dyDescent="0.25">
      <c r="D571" s="9"/>
      <c r="L571" s="44"/>
    </row>
    <row r="572" spans="4:12" ht="15.75" customHeight="1" x14ac:dyDescent="0.25">
      <c r="D572" s="9"/>
      <c r="L572" s="44"/>
    </row>
    <row r="573" spans="4:12" ht="15.75" customHeight="1" x14ac:dyDescent="0.25">
      <c r="D573" s="9"/>
      <c r="L573" s="44"/>
    </row>
    <row r="574" spans="4:12" ht="15.75" customHeight="1" x14ac:dyDescent="0.25">
      <c r="D574" s="9"/>
      <c r="L574" s="44"/>
    </row>
    <row r="575" spans="4:12" ht="15.75" customHeight="1" x14ac:dyDescent="0.25">
      <c r="D575" s="9"/>
      <c r="L575" s="44"/>
    </row>
    <row r="576" spans="4:12" ht="15.75" customHeight="1" x14ac:dyDescent="0.25">
      <c r="D576" s="9"/>
      <c r="L576" s="44"/>
    </row>
    <row r="577" spans="4:12" ht="15.75" customHeight="1" x14ac:dyDescent="0.25">
      <c r="D577" s="9"/>
      <c r="L577" s="44"/>
    </row>
    <row r="578" spans="4:12" ht="15.75" customHeight="1" x14ac:dyDescent="0.25">
      <c r="D578" s="9"/>
      <c r="L578" s="44"/>
    </row>
    <row r="579" spans="4:12" ht="15.75" customHeight="1" x14ac:dyDescent="0.25">
      <c r="D579" s="9"/>
      <c r="L579" s="44"/>
    </row>
    <row r="580" spans="4:12" ht="15.75" customHeight="1" x14ac:dyDescent="0.25">
      <c r="D580" s="9"/>
      <c r="L580" s="44"/>
    </row>
    <row r="581" spans="4:12" ht="15.75" customHeight="1" x14ac:dyDescent="0.25">
      <c r="D581" s="9"/>
      <c r="L581" s="44"/>
    </row>
    <row r="582" spans="4:12" ht="15.75" customHeight="1" x14ac:dyDescent="0.25">
      <c r="D582" s="9"/>
      <c r="L582" s="44"/>
    </row>
    <row r="583" spans="4:12" ht="15.75" customHeight="1" x14ac:dyDescent="0.25">
      <c r="D583" s="9"/>
      <c r="L583" s="44"/>
    </row>
    <row r="584" spans="4:12" ht="15.75" customHeight="1" x14ac:dyDescent="0.25">
      <c r="D584" s="9"/>
      <c r="L584" s="44"/>
    </row>
    <row r="585" spans="4:12" ht="15.75" customHeight="1" x14ac:dyDescent="0.25">
      <c r="D585" s="9"/>
      <c r="L585" s="44"/>
    </row>
    <row r="586" spans="4:12" ht="15.75" customHeight="1" x14ac:dyDescent="0.25">
      <c r="D586" s="9"/>
      <c r="L586" s="44"/>
    </row>
    <row r="587" spans="4:12" ht="15.75" customHeight="1" x14ac:dyDescent="0.25">
      <c r="D587" s="9"/>
      <c r="L587" s="44"/>
    </row>
    <row r="588" spans="4:12" ht="15.75" customHeight="1" x14ac:dyDescent="0.25">
      <c r="D588" s="9"/>
      <c r="L588" s="44"/>
    </row>
    <row r="589" spans="4:12" ht="15.75" customHeight="1" x14ac:dyDescent="0.25">
      <c r="D589" s="9"/>
      <c r="L589" s="44"/>
    </row>
    <row r="590" spans="4:12" ht="15.75" customHeight="1" x14ac:dyDescent="0.25">
      <c r="D590" s="9"/>
      <c r="L590" s="44"/>
    </row>
    <row r="591" spans="4:12" ht="15.75" customHeight="1" x14ac:dyDescent="0.25">
      <c r="D591" s="9"/>
      <c r="L591" s="44"/>
    </row>
    <row r="592" spans="4:12" ht="15.75" customHeight="1" x14ac:dyDescent="0.25">
      <c r="D592" s="9"/>
      <c r="L592" s="44"/>
    </row>
    <row r="593" spans="4:12" ht="15.75" customHeight="1" x14ac:dyDescent="0.25">
      <c r="D593" s="9"/>
      <c r="L593" s="44"/>
    </row>
    <row r="594" spans="4:12" ht="15.75" customHeight="1" x14ac:dyDescent="0.25">
      <c r="D594" s="9"/>
      <c r="L594" s="44"/>
    </row>
    <row r="595" spans="4:12" ht="15.75" customHeight="1" x14ac:dyDescent="0.25">
      <c r="D595" s="9"/>
      <c r="L595" s="44"/>
    </row>
    <row r="596" spans="4:12" ht="15.75" customHeight="1" x14ac:dyDescent="0.25">
      <c r="D596" s="9"/>
      <c r="L596" s="44"/>
    </row>
    <row r="597" spans="4:12" ht="15.75" customHeight="1" x14ac:dyDescent="0.25">
      <c r="D597" s="9"/>
      <c r="L597" s="44"/>
    </row>
    <row r="598" spans="4:12" ht="15.75" customHeight="1" x14ac:dyDescent="0.25">
      <c r="D598" s="9"/>
      <c r="L598" s="44"/>
    </row>
    <row r="599" spans="4:12" ht="15.75" customHeight="1" x14ac:dyDescent="0.25">
      <c r="D599" s="9"/>
      <c r="L599" s="44"/>
    </row>
    <row r="600" spans="4:12" ht="15.75" customHeight="1" x14ac:dyDescent="0.25">
      <c r="D600" s="9"/>
      <c r="L600" s="44"/>
    </row>
    <row r="601" spans="4:12" ht="15.75" customHeight="1" x14ac:dyDescent="0.25">
      <c r="D601" s="9"/>
      <c r="L601" s="44"/>
    </row>
    <row r="602" spans="4:12" ht="15.75" customHeight="1" x14ac:dyDescent="0.25">
      <c r="D602" s="9"/>
      <c r="L602" s="44"/>
    </row>
    <row r="603" spans="4:12" ht="15.75" customHeight="1" x14ac:dyDescent="0.25">
      <c r="D603" s="9"/>
      <c r="L603" s="44"/>
    </row>
    <row r="604" spans="4:12" ht="15.75" customHeight="1" x14ac:dyDescent="0.25">
      <c r="D604" s="9"/>
      <c r="L604" s="44"/>
    </row>
    <row r="605" spans="4:12" ht="15.75" customHeight="1" x14ac:dyDescent="0.25">
      <c r="D605" s="9"/>
      <c r="L605" s="44"/>
    </row>
    <row r="606" spans="4:12" ht="15.75" customHeight="1" x14ac:dyDescent="0.25">
      <c r="D606" s="9"/>
      <c r="L606" s="44"/>
    </row>
    <row r="607" spans="4:12" ht="15.75" customHeight="1" x14ac:dyDescent="0.25">
      <c r="D607" s="9"/>
      <c r="L607" s="44"/>
    </row>
    <row r="608" spans="4:12" ht="15.75" customHeight="1" x14ac:dyDescent="0.25">
      <c r="D608" s="9"/>
      <c r="L608" s="44"/>
    </row>
    <row r="609" spans="4:12" ht="15.75" customHeight="1" x14ac:dyDescent="0.25">
      <c r="D609" s="9"/>
      <c r="L609" s="44"/>
    </row>
    <row r="610" spans="4:12" ht="15.75" customHeight="1" x14ac:dyDescent="0.25">
      <c r="D610" s="9"/>
      <c r="L610" s="44"/>
    </row>
    <row r="611" spans="4:12" ht="15.75" customHeight="1" x14ac:dyDescent="0.25">
      <c r="D611" s="9"/>
      <c r="L611" s="44"/>
    </row>
    <row r="612" spans="4:12" ht="15.75" customHeight="1" x14ac:dyDescent="0.25">
      <c r="D612" s="9"/>
      <c r="L612" s="44"/>
    </row>
    <row r="613" spans="4:12" ht="15.75" customHeight="1" x14ac:dyDescent="0.25">
      <c r="D613" s="9"/>
      <c r="L613" s="44"/>
    </row>
    <row r="614" spans="4:12" ht="15.75" customHeight="1" x14ac:dyDescent="0.25">
      <c r="D614" s="9"/>
      <c r="L614" s="44"/>
    </row>
    <row r="615" spans="4:12" ht="15.75" customHeight="1" x14ac:dyDescent="0.25">
      <c r="D615" s="9"/>
      <c r="L615" s="44"/>
    </row>
    <row r="616" spans="4:12" ht="15.75" customHeight="1" x14ac:dyDescent="0.25">
      <c r="D616" s="9"/>
      <c r="L616" s="44"/>
    </row>
    <row r="617" spans="4:12" ht="15.75" customHeight="1" x14ac:dyDescent="0.25">
      <c r="D617" s="9"/>
      <c r="L617" s="44"/>
    </row>
    <row r="618" spans="4:12" ht="15.75" customHeight="1" x14ac:dyDescent="0.25">
      <c r="D618" s="9"/>
      <c r="L618" s="44"/>
    </row>
    <row r="619" spans="4:12" ht="15.75" customHeight="1" x14ac:dyDescent="0.25">
      <c r="D619" s="9"/>
      <c r="L619" s="44"/>
    </row>
    <row r="620" spans="4:12" ht="15.75" customHeight="1" x14ac:dyDescent="0.25">
      <c r="D620" s="9"/>
      <c r="L620" s="44"/>
    </row>
    <row r="621" spans="4:12" ht="15.75" customHeight="1" x14ac:dyDescent="0.25">
      <c r="D621" s="9"/>
      <c r="L621" s="44"/>
    </row>
    <row r="622" spans="4:12" ht="15.75" customHeight="1" x14ac:dyDescent="0.25">
      <c r="D622" s="9"/>
      <c r="L622" s="44"/>
    </row>
    <row r="623" spans="4:12" ht="15.75" customHeight="1" x14ac:dyDescent="0.25">
      <c r="D623" s="9"/>
      <c r="L623" s="44"/>
    </row>
    <row r="624" spans="4:12" ht="15.75" customHeight="1" x14ac:dyDescent="0.25">
      <c r="D624" s="9"/>
      <c r="L624" s="44"/>
    </row>
    <row r="625" spans="4:12" ht="15.75" customHeight="1" x14ac:dyDescent="0.25">
      <c r="D625" s="9"/>
      <c r="L625" s="44"/>
    </row>
    <row r="626" spans="4:12" ht="15.75" customHeight="1" x14ac:dyDescent="0.25">
      <c r="D626" s="9"/>
      <c r="L626" s="44"/>
    </row>
    <row r="627" spans="4:12" ht="15.75" customHeight="1" x14ac:dyDescent="0.25">
      <c r="D627" s="9"/>
      <c r="L627" s="44"/>
    </row>
    <row r="628" spans="4:12" ht="15.75" customHeight="1" x14ac:dyDescent="0.25">
      <c r="D628" s="9"/>
      <c r="L628" s="44"/>
    </row>
    <row r="629" spans="4:12" ht="15.75" customHeight="1" x14ac:dyDescent="0.25">
      <c r="D629" s="9"/>
      <c r="L629" s="44"/>
    </row>
    <row r="630" spans="4:12" ht="15.75" customHeight="1" x14ac:dyDescent="0.25">
      <c r="D630" s="9"/>
      <c r="L630" s="44"/>
    </row>
    <row r="631" spans="4:12" ht="15.75" customHeight="1" x14ac:dyDescent="0.25">
      <c r="D631" s="9"/>
      <c r="L631" s="44"/>
    </row>
    <row r="632" spans="4:12" ht="15.75" customHeight="1" x14ac:dyDescent="0.25">
      <c r="D632" s="9"/>
      <c r="L632" s="44"/>
    </row>
    <row r="633" spans="4:12" ht="15.75" customHeight="1" x14ac:dyDescent="0.25">
      <c r="D633" s="9"/>
      <c r="L633" s="44"/>
    </row>
    <row r="634" spans="4:12" ht="15.75" customHeight="1" x14ac:dyDescent="0.25">
      <c r="D634" s="9"/>
      <c r="L634" s="44"/>
    </row>
    <row r="635" spans="4:12" ht="15.75" customHeight="1" x14ac:dyDescent="0.25">
      <c r="D635" s="9"/>
      <c r="L635" s="44"/>
    </row>
    <row r="636" spans="4:12" ht="15.75" customHeight="1" x14ac:dyDescent="0.25">
      <c r="D636" s="9"/>
      <c r="L636" s="44"/>
    </row>
    <row r="637" spans="4:12" ht="15.75" customHeight="1" x14ac:dyDescent="0.25">
      <c r="D637" s="9"/>
      <c r="L637" s="44"/>
    </row>
    <row r="638" spans="4:12" ht="15.75" customHeight="1" x14ac:dyDescent="0.25">
      <c r="D638" s="9"/>
      <c r="L638" s="44"/>
    </row>
    <row r="639" spans="4:12" ht="15.75" customHeight="1" x14ac:dyDescent="0.25">
      <c r="D639" s="9"/>
      <c r="L639" s="44"/>
    </row>
    <row r="640" spans="4:12" ht="15.75" customHeight="1" x14ac:dyDescent="0.25">
      <c r="D640" s="9"/>
      <c r="L640" s="44"/>
    </row>
    <row r="641" spans="4:12" ht="15.75" customHeight="1" x14ac:dyDescent="0.25">
      <c r="D641" s="9"/>
      <c r="L641" s="44"/>
    </row>
    <row r="642" spans="4:12" ht="15.75" customHeight="1" x14ac:dyDescent="0.25">
      <c r="D642" s="9"/>
      <c r="L642" s="44"/>
    </row>
    <row r="643" spans="4:12" ht="15.75" customHeight="1" x14ac:dyDescent="0.25">
      <c r="D643" s="9"/>
      <c r="L643" s="44"/>
    </row>
    <row r="644" spans="4:12" ht="15.75" customHeight="1" x14ac:dyDescent="0.25">
      <c r="D644" s="9"/>
      <c r="L644" s="44"/>
    </row>
    <row r="645" spans="4:12" ht="15.75" customHeight="1" x14ac:dyDescent="0.25">
      <c r="D645" s="9"/>
      <c r="L645" s="44"/>
    </row>
    <row r="646" spans="4:12" ht="15.75" customHeight="1" x14ac:dyDescent="0.25">
      <c r="D646" s="9"/>
      <c r="L646" s="44"/>
    </row>
    <row r="647" spans="4:12" ht="15.75" customHeight="1" x14ac:dyDescent="0.25">
      <c r="D647" s="9"/>
      <c r="L647" s="44"/>
    </row>
    <row r="648" spans="4:12" ht="15.75" customHeight="1" x14ac:dyDescent="0.25">
      <c r="D648" s="9"/>
      <c r="L648" s="44"/>
    </row>
    <row r="649" spans="4:12" ht="15.75" customHeight="1" x14ac:dyDescent="0.25">
      <c r="D649" s="9"/>
      <c r="L649" s="44"/>
    </row>
    <row r="650" spans="4:12" ht="15.75" customHeight="1" x14ac:dyDescent="0.25">
      <c r="D650" s="9"/>
      <c r="L650" s="44"/>
    </row>
    <row r="651" spans="4:12" ht="15.75" customHeight="1" x14ac:dyDescent="0.25">
      <c r="D651" s="9"/>
      <c r="L651" s="44"/>
    </row>
    <row r="652" spans="4:12" ht="15.75" customHeight="1" x14ac:dyDescent="0.25">
      <c r="D652" s="9"/>
      <c r="L652" s="44"/>
    </row>
    <row r="653" spans="4:12" ht="15.75" customHeight="1" x14ac:dyDescent="0.25">
      <c r="D653" s="9"/>
      <c r="L653" s="44"/>
    </row>
    <row r="654" spans="4:12" ht="15.75" customHeight="1" x14ac:dyDescent="0.25">
      <c r="D654" s="9"/>
      <c r="L654" s="44"/>
    </row>
    <row r="655" spans="4:12" ht="15.75" customHeight="1" x14ac:dyDescent="0.25">
      <c r="D655" s="9"/>
      <c r="L655" s="44"/>
    </row>
    <row r="656" spans="4:12" ht="15.75" customHeight="1" x14ac:dyDescent="0.25">
      <c r="D656" s="9"/>
      <c r="L656" s="44"/>
    </row>
    <row r="657" spans="4:12" ht="15.75" customHeight="1" x14ac:dyDescent="0.25">
      <c r="D657" s="9"/>
      <c r="L657" s="44"/>
    </row>
    <row r="658" spans="4:12" ht="15.75" customHeight="1" x14ac:dyDescent="0.25">
      <c r="D658" s="9"/>
      <c r="L658" s="44"/>
    </row>
    <row r="659" spans="4:12" ht="15.75" customHeight="1" x14ac:dyDescent="0.25">
      <c r="D659" s="9"/>
      <c r="L659" s="44"/>
    </row>
    <row r="660" spans="4:12" ht="15.75" customHeight="1" x14ac:dyDescent="0.25">
      <c r="D660" s="9"/>
      <c r="L660" s="44"/>
    </row>
    <row r="661" spans="4:12" ht="15.75" customHeight="1" x14ac:dyDescent="0.25">
      <c r="D661" s="9"/>
      <c r="L661" s="44"/>
    </row>
    <row r="662" spans="4:12" ht="15.75" customHeight="1" x14ac:dyDescent="0.25">
      <c r="D662" s="9"/>
      <c r="L662" s="44"/>
    </row>
    <row r="663" spans="4:12" ht="15.75" customHeight="1" x14ac:dyDescent="0.25">
      <c r="D663" s="9"/>
      <c r="L663" s="44"/>
    </row>
    <row r="664" spans="4:12" ht="15.75" customHeight="1" x14ac:dyDescent="0.25">
      <c r="D664" s="9"/>
      <c r="L664" s="44"/>
    </row>
    <row r="665" spans="4:12" ht="15.75" customHeight="1" x14ac:dyDescent="0.25">
      <c r="D665" s="9"/>
      <c r="L665" s="44"/>
    </row>
    <row r="666" spans="4:12" ht="15.75" customHeight="1" x14ac:dyDescent="0.25">
      <c r="D666" s="9"/>
      <c r="L666" s="44"/>
    </row>
    <row r="667" spans="4:12" ht="15.75" customHeight="1" x14ac:dyDescent="0.25">
      <c r="D667" s="9"/>
      <c r="L667" s="44"/>
    </row>
    <row r="668" spans="4:12" ht="15.75" customHeight="1" x14ac:dyDescent="0.25">
      <c r="D668" s="9"/>
      <c r="L668" s="44"/>
    </row>
    <row r="669" spans="4:12" ht="15.75" customHeight="1" x14ac:dyDescent="0.25">
      <c r="D669" s="9"/>
      <c r="L669" s="44"/>
    </row>
    <row r="670" spans="4:12" ht="15.75" customHeight="1" x14ac:dyDescent="0.25">
      <c r="D670" s="9"/>
      <c r="L670" s="44"/>
    </row>
    <row r="671" spans="4:12" ht="15.75" customHeight="1" x14ac:dyDescent="0.25">
      <c r="D671" s="9"/>
      <c r="L671" s="44"/>
    </row>
    <row r="672" spans="4:12" ht="15.75" customHeight="1" x14ac:dyDescent="0.25">
      <c r="D672" s="9"/>
      <c r="L672" s="44"/>
    </row>
    <row r="673" spans="4:12" ht="15.75" customHeight="1" x14ac:dyDescent="0.25">
      <c r="D673" s="9"/>
      <c r="L673" s="44"/>
    </row>
    <row r="674" spans="4:12" ht="15.75" customHeight="1" x14ac:dyDescent="0.25">
      <c r="D674" s="9"/>
      <c r="L674" s="44"/>
    </row>
    <row r="675" spans="4:12" ht="15.75" customHeight="1" x14ac:dyDescent="0.25">
      <c r="D675" s="9"/>
      <c r="L675" s="44"/>
    </row>
    <row r="676" spans="4:12" ht="15.75" customHeight="1" x14ac:dyDescent="0.25">
      <c r="D676" s="9"/>
      <c r="L676" s="44"/>
    </row>
    <row r="677" spans="4:12" ht="15.75" customHeight="1" x14ac:dyDescent="0.25">
      <c r="D677" s="9"/>
      <c r="L677" s="44"/>
    </row>
    <row r="678" spans="4:12" ht="15.75" customHeight="1" x14ac:dyDescent="0.25">
      <c r="D678" s="9"/>
      <c r="L678" s="44"/>
    </row>
    <row r="679" spans="4:12" ht="15.75" customHeight="1" x14ac:dyDescent="0.25">
      <c r="D679" s="9"/>
      <c r="L679" s="44"/>
    </row>
    <row r="680" spans="4:12" ht="15.75" customHeight="1" x14ac:dyDescent="0.25">
      <c r="D680" s="9"/>
      <c r="L680" s="44"/>
    </row>
    <row r="681" spans="4:12" ht="15.75" customHeight="1" x14ac:dyDescent="0.25">
      <c r="D681" s="9"/>
      <c r="L681" s="44"/>
    </row>
    <row r="682" spans="4:12" ht="15.75" customHeight="1" x14ac:dyDescent="0.25">
      <c r="D682" s="9"/>
      <c r="L682" s="44"/>
    </row>
    <row r="683" spans="4:12" ht="15.75" customHeight="1" x14ac:dyDescent="0.25">
      <c r="D683" s="9"/>
      <c r="L683" s="44"/>
    </row>
    <row r="684" spans="4:12" ht="15.75" customHeight="1" x14ac:dyDescent="0.25">
      <c r="D684" s="9"/>
      <c r="L684" s="44"/>
    </row>
    <row r="685" spans="4:12" ht="15.75" customHeight="1" x14ac:dyDescent="0.25">
      <c r="D685" s="9"/>
      <c r="L685" s="44"/>
    </row>
    <row r="686" spans="4:12" ht="15.75" customHeight="1" x14ac:dyDescent="0.25">
      <c r="D686" s="9"/>
      <c r="L686" s="44"/>
    </row>
    <row r="687" spans="4:12" ht="15.75" customHeight="1" x14ac:dyDescent="0.25">
      <c r="D687" s="9"/>
      <c r="L687" s="44"/>
    </row>
    <row r="688" spans="4:12" ht="15.75" customHeight="1" x14ac:dyDescent="0.25">
      <c r="D688" s="9"/>
      <c r="L688" s="44"/>
    </row>
    <row r="689" spans="4:12" ht="15.75" customHeight="1" x14ac:dyDescent="0.25">
      <c r="D689" s="9"/>
      <c r="L689" s="44"/>
    </row>
    <row r="690" spans="4:12" ht="15.75" customHeight="1" x14ac:dyDescent="0.25">
      <c r="D690" s="9"/>
      <c r="L690" s="44"/>
    </row>
    <row r="691" spans="4:12" ht="15.75" customHeight="1" x14ac:dyDescent="0.25">
      <c r="D691" s="9"/>
      <c r="L691" s="44"/>
    </row>
    <row r="692" spans="4:12" ht="15.75" customHeight="1" x14ac:dyDescent="0.25">
      <c r="D692" s="9"/>
      <c r="L692" s="44"/>
    </row>
    <row r="693" spans="4:12" ht="15.75" customHeight="1" x14ac:dyDescent="0.25">
      <c r="D693" s="9"/>
      <c r="L693" s="44"/>
    </row>
    <row r="694" spans="4:12" ht="15.75" customHeight="1" x14ac:dyDescent="0.25">
      <c r="D694" s="9"/>
      <c r="L694" s="44"/>
    </row>
    <row r="695" spans="4:12" ht="15.75" customHeight="1" x14ac:dyDescent="0.25">
      <c r="D695" s="9"/>
      <c r="L695" s="44"/>
    </row>
    <row r="696" spans="4:12" ht="15.75" customHeight="1" x14ac:dyDescent="0.25">
      <c r="D696" s="9"/>
      <c r="L696" s="44"/>
    </row>
    <row r="697" spans="4:12" ht="15.75" customHeight="1" x14ac:dyDescent="0.25">
      <c r="D697" s="9"/>
      <c r="L697" s="44"/>
    </row>
    <row r="698" spans="4:12" ht="15.75" customHeight="1" x14ac:dyDescent="0.25">
      <c r="D698" s="9"/>
      <c r="L698" s="44"/>
    </row>
    <row r="699" spans="4:12" ht="15.75" customHeight="1" x14ac:dyDescent="0.25">
      <c r="D699" s="9"/>
      <c r="L699" s="44"/>
    </row>
    <row r="700" spans="4:12" ht="15.75" customHeight="1" x14ac:dyDescent="0.25">
      <c r="D700" s="9"/>
      <c r="L700" s="44"/>
    </row>
    <row r="701" spans="4:12" ht="15.75" customHeight="1" x14ac:dyDescent="0.25">
      <c r="D701" s="9"/>
      <c r="L701" s="44"/>
    </row>
    <row r="702" spans="4:12" ht="15.75" customHeight="1" x14ac:dyDescent="0.25">
      <c r="D702" s="9"/>
      <c r="L702" s="44"/>
    </row>
    <row r="703" spans="4:12" ht="15.75" customHeight="1" x14ac:dyDescent="0.25">
      <c r="D703" s="9"/>
      <c r="L703" s="44"/>
    </row>
    <row r="704" spans="4:12" ht="15.75" customHeight="1" x14ac:dyDescent="0.25">
      <c r="D704" s="9"/>
      <c r="L704" s="44"/>
    </row>
    <row r="705" spans="4:12" ht="15.75" customHeight="1" x14ac:dyDescent="0.25">
      <c r="D705" s="9"/>
      <c r="L705" s="44"/>
    </row>
    <row r="706" spans="4:12" ht="15.75" customHeight="1" x14ac:dyDescent="0.25">
      <c r="D706" s="9"/>
      <c r="L706" s="44"/>
    </row>
    <row r="707" spans="4:12" ht="15.75" customHeight="1" x14ac:dyDescent="0.25">
      <c r="D707" s="9"/>
      <c r="L707" s="44"/>
    </row>
    <row r="708" spans="4:12" ht="15.75" customHeight="1" x14ac:dyDescent="0.25">
      <c r="D708" s="9"/>
      <c r="L708" s="44"/>
    </row>
    <row r="709" spans="4:12" ht="15.75" customHeight="1" x14ac:dyDescent="0.25">
      <c r="D709" s="9"/>
      <c r="L709" s="44"/>
    </row>
    <row r="710" spans="4:12" ht="15.75" customHeight="1" x14ac:dyDescent="0.25">
      <c r="D710" s="9"/>
      <c r="L710" s="44"/>
    </row>
    <row r="711" spans="4:12" ht="15.75" customHeight="1" x14ac:dyDescent="0.25">
      <c r="D711" s="9"/>
      <c r="L711" s="44"/>
    </row>
    <row r="712" spans="4:12" ht="15.75" customHeight="1" x14ac:dyDescent="0.25">
      <c r="D712" s="9"/>
      <c r="L712" s="44"/>
    </row>
    <row r="713" spans="4:12" ht="15.75" customHeight="1" x14ac:dyDescent="0.25">
      <c r="D713" s="9"/>
      <c r="L713" s="44"/>
    </row>
    <row r="714" spans="4:12" ht="15.75" customHeight="1" x14ac:dyDescent="0.25">
      <c r="D714" s="9"/>
      <c r="L714" s="44"/>
    </row>
    <row r="715" spans="4:12" ht="15.75" customHeight="1" x14ac:dyDescent="0.25">
      <c r="D715" s="9"/>
      <c r="L715" s="44"/>
    </row>
    <row r="716" spans="4:12" ht="15.75" customHeight="1" x14ac:dyDescent="0.25">
      <c r="D716" s="9"/>
      <c r="L716" s="44"/>
    </row>
    <row r="717" spans="4:12" ht="15.75" customHeight="1" x14ac:dyDescent="0.25">
      <c r="D717" s="9"/>
      <c r="L717" s="44"/>
    </row>
    <row r="718" spans="4:12" ht="15.75" customHeight="1" x14ac:dyDescent="0.25">
      <c r="D718" s="9"/>
      <c r="L718" s="44"/>
    </row>
    <row r="719" spans="4:12" ht="15.75" customHeight="1" x14ac:dyDescent="0.25">
      <c r="D719" s="9"/>
      <c r="L719" s="44"/>
    </row>
    <row r="720" spans="4:12" ht="15.75" customHeight="1" x14ac:dyDescent="0.25">
      <c r="D720" s="9"/>
      <c r="L720" s="44"/>
    </row>
    <row r="721" spans="4:12" ht="15.75" customHeight="1" x14ac:dyDescent="0.25">
      <c r="D721" s="9"/>
      <c r="L721" s="44"/>
    </row>
    <row r="722" spans="4:12" ht="15.75" customHeight="1" x14ac:dyDescent="0.25">
      <c r="D722" s="9"/>
      <c r="L722" s="44"/>
    </row>
    <row r="723" spans="4:12" ht="15.75" customHeight="1" x14ac:dyDescent="0.25">
      <c r="D723" s="9"/>
      <c r="L723" s="44"/>
    </row>
    <row r="724" spans="4:12" ht="15.75" customHeight="1" x14ac:dyDescent="0.25">
      <c r="D724" s="9"/>
      <c r="L724" s="44"/>
    </row>
    <row r="725" spans="4:12" ht="15.75" customHeight="1" x14ac:dyDescent="0.25">
      <c r="D725" s="9"/>
      <c r="L725" s="44"/>
    </row>
    <row r="726" spans="4:12" ht="15.75" customHeight="1" x14ac:dyDescent="0.25">
      <c r="D726" s="9"/>
      <c r="L726" s="44"/>
    </row>
    <row r="727" spans="4:12" ht="15.75" customHeight="1" x14ac:dyDescent="0.25">
      <c r="D727" s="9"/>
      <c r="L727" s="44"/>
    </row>
    <row r="728" spans="4:12" ht="15.75" customHeight="1" x14ac:dyDescent="0.25">
      <c r="D728" s="9"/>
      <c r="L728" s="44"/>
    </row>
    <row r="729" spans="4:12" ht="15.75" customHeight="1" x14ac:dyDescent="0.25">
      <c r="D729" s="9"/>
      <c r="L729" s="44"/>
    </row>
    <row r="730" spans="4:12" ht="15.75" customHeight="1" x14ac:dyDescent="0.25">
      <c r="D730" s="9"/>
      <c r="L730" s="44"/>
    </row>
    <row r="731" spans="4:12" ht="15.75" customHeight="1" x14ac:dyDescent="0.25">
      <c r="D731" s="9"/>
      <c r="L731" s="44"/>
    </row>
    <row r="732" spans="4:12" ht="15.75" customHeight="1" x14ac:dyDescent="0.25">
      <c r="D732" s="9"/>
      <c r="L732" s="44"/>
    </row>
    <row r="733" spans="4:12" ht="15.75" customHeight="1" x14ac:dyDescent="0.25">
      <c r="D733" s="9"/>
      <c r="L733" s="44"/>
    </row>
    <row r="734" spans="4:12" ht="15.75" customHeight="1" x14ac:dyDescent="0.25">
      <c r="D734" s="9"/>
      <c r="L734" s="44"/>
    </row>
    <row r="735" spans="4:12" ht="15.75" customHeight="1" x14ac:dyDescent="0.25">
      <c r="D735" s="9"/>
      <c r="L735" s="44"/>
    </row>
    <row r="736" spans="4:12" ht="15.75" customHeight="1" x14ac:dyDescent="0.25">
      <c r="D736" s="9"/>
      <c r="L736" s="44"/>
    </row>
    <row r="737" spans="4:12" ht="15.75" customHeight="1" x14ac:dyDescent="0.25">
      <c r="D737" s="9"/>
      <c r="L737" s="44"/>
    </row>
    <row r="738" spans="4:12" ht="15.75" customHeight="1" x14ac:dyDescent="0.25">
      <c r="D738" s="9"/>
      <c r="L738" s="44"/>
    </row>
    <row r="739" spans="4:12" ht="15.75" customHeight="1" x14ac:dyDescent="0.25">
      <c r="D739" s="9"/>
      <c r="L739" s="44"/>
    </row>
    <row r="740" spans="4:12" ht="15.75" customHeight="1" x14ac:dyDescent="0.25">
      <c r="D740" s="9"/>
      <c r="L740" s="44"/>
    </row>
    <row r="741" spans="4:12" ht="15.75" customHeight="1" x14ac:dyDescent="0.25">
      <c r="D741" s="9"/>
      <c r="L741" s="44"/>
    </row>
    <row r="742" spans="4:12" ht="15.75" customHeight="1" x14ac:dyDescent="0.25">
      <c r="D742" s="9"/>
      <c r="L742" s="44"/>
    </row>
    <row r="743" spans="4:12" ht="15.75" customHeight="1" x14ac:dyDescent="0.25">
      <c r="D743" s="9"/>
      <c r="L743" s="44"/>
    </row>
    <row r="744" spans="4:12" ht="15.75" customHeight="1" x14ac:dyDescent="0.25">
      <c r="D744" s="9"/>
      <c r="L744" s="44"/>
    </row>
    <row r="745" spans="4:12" ht="15.75" customHeight="1" x14ac:dyDescent="0.25">
      <c r="D745" s="9"/>
      <c r="L745" s="44"/>
    </row>
    <row r="746" spans="4:12" ht="15.75" customHeight="1" x14ac:dyDescent="0.25">
      <c r="D746" s="9"/>
      <c r="L746" s="44"/>
    </row>
    <row r="747" spans="4:12" ht="15.75" customHeight="1" x14ac:dyDescent="0.25">
      <c r="D747" s="9"/>
      <c r="L747" s="44"/>
    </row>
    <row r="748" spans="4:12" ht="15.75" customHeight="1" x14ac:dyDescent="0.25">
      <c r="D748" s="9"/>
      <c r="L748" s="44"/>
    </row>
    <row r="749" spans="4:12" ht="15.75" customHeight="1" x14ac:dyDescent="0.25">
      <c r="D749" s="9"/>
      <c r="L749" s="44"/>
    </row>
    <row r="750" spans="4:12" ht="15.75" customHeight="1" x14ac:dyDescent="0.25">
      <c r="D750" s="9"/>
      <c r="L750" s="44"/>
    </row>
    <row r="751" spans="4:12" ht="15.75" customHeight="1" x14ac:dyDescent="0.25">
      <c r="D751" s="9"/>
      <c r="L751" s="44"/>
    </row>
    <row r="752" spans="4:12" ht="15.75" customHeight="1" x14ac:dyDescent="0.25">
      <c r="D752" s="9"/>
      <c r="L752" s="44"/>
    </row>
    <row r="753" spans="4:12" ht="15.75" customHeight="1" x14ac:dyDescent="0.25">
      <c r="D753" s="9"/>
      <c r="L753" s="44"/>
    </row>
    <row r="754" spans="4:12" ht="15.75" customHeight="1" x14ac:dyDescent="0.25">
      <c r="D754" s="9"/>
      <c r="L754" s="44"/>
    </row>
    <row r="755" spans="4:12" ht="15.75" customHeight="1" x14ac:dyDescent="0.25">
      <c r="D755" s="9"/>
      <c r="L755" s="44"/>
    </row>
    <row r="756" spans="4:12" ht="15.75" customHeight="1" x14ac:dyDescent="0.25">
      <c r="D756" s="9"/>
      <c r="L756" s="44"/>
    </row>
    <row r="757" spans="4:12" ht="15.75" customHeight="1" x14ac:dyDescent="0.25">
      <c r="D757" s="9"/>
      <c r="L757" s="44"/>
    </row>
    <row r="758" spans="4:12" ht="15.75" customHeight="1" x14ac:dyDescent="0.25">
      <c r="D758" s="9"/>
      <c r="L758" s="44"/>
    </row>
    <row r="759" spans="4:12" ht="15.75" customHeight="1" x14ac:dyDescent="0.25">
      <c r="D759" s="9"/>
      <c r="L759" s="44"/>
    </row>
    <row r="760" spans="4:12" ht="15.75" customHeight="1" x14ac:dyDescent="0.25">
      <c r="D760" s="9"/>
      <c r="L760" s="44"/>
    </row>
    <row r="761" spans="4:12" ht="15.75" customHeight="1" x14ac:dyDescent="0.25">
      <c r="D761" s="9"/>
      <c r="L761" s="44"/>
    </row>
    <row r="762" spans="4:12" ht="15.75" customHeight="1" x14ac:dyDescent="0.25">
      <c r="D762" s="9"/>
      <c r="L762" s="44"/>
    </row>
    <row r="763" spans="4:12" ht="15.75" customHeight="1" x14ac:dyDescent="0.25">
      <c r="D763" s="9"/>
      <c r="L763" s="44"/>
    </row>
    <row r="764" spans="4:12" ht="15.75" customHeight="1" x14ac:dyDescent="0.25">
      <c r="D764" s="9"/>
      <c r="L764" s="44"/>
    </row>
    <row r="765" spans="4:12" ht="15.75" customHeight="1" x14ac:dyDescent="0.25">
      <c r="D765" s="9"/>
      <c r="L765" s="44"/>
    </row>
    <row r="766" spans="4:12" ht="15.75" customHeight="1" x14ac:dyDescent="0.25">
      <c r="D766" s="9"/>
      <c r="L766" s="44"/>
    </row>
    <row r="767" spans="4:12" ht="15.75" customHeight="1" x14ac:dyDescent="0.25">
      <c r="D767" s="9"/>
      <c r="L767" s="44"/>
    </row>
    <row r="768" spans="4:12" ht="15.75" customHeight="1" x14ac:dyDescent="0.25">
      <c r="D768" s="9"/>
      <c r="L768" s="44"/>
    </row>
    <row r="769" spans="4:12" ht="15.75" customHeight="1" x14ac:dyDescent="0.25">
      <c r="D769" s="9"/>
      <c r="L769" s="44"/>
    </row>
    <row r="770" spans="4:12" ht="15.75" customHeight="1" x14ac:dyDescent="0.25">
      <c r="D770" s="9"/>
      <c r="L770" s="44"/>
    </row>
    <row r="771" spans="4:12" ht="15.75" customHeight="1" x14ac:dyDescent="0.25">
      <c r="D771" s="9"/>
      <c r="L771" s="44"/>
    </row>
    <row r="772" spans="4:12" ht="15.75" customHeight="1" x14ac:dyDescent="0.25">
      <c r="D772" s="9"/>
      <c r="L772" s="44"/>
    </row>
    <row r="773" spans="4:12" ht="15.75" customHeight="1" x14ac:dyDescent="0.25">
      <c r="D773" s="9"/>
      <c r="L773" s="44"/>
    </row>
    <row r="774" spans="4:12" ht="15.75" customHeight="1" x14ac:dyDescent="0.25">
      <c r="D774" s="9"/>
      <c r="L774" s="44"/>
    </row>
    <row r="775" spans="4:12" ht="15.75" customHeight="1" x14ac:dyDescent="0.25">
      <c r="D775" s="9"/>
      <c r="L775" s="44"/>
    </row>
    <row r="776" spans="4:12" ht="15.75" customHeight="1" x14ac:dyDescent="0.25">
      <c r="D776" s="9"/>
      <c r="L776" s="44"/>
    </row>
    <row r="777" spans="4:12" ht="15.75" customHeight="1" x14ac:dyDescent="0.25">
      <c r="D777" s="9"/>
      <c r="L777" s="44"/>
    </row>
    <row r="778" spans="4:12" ht="15.75" customHeight="1" x14ac:dyDescent="0.25">
      <c r="D778" s="9"/>
      <c r="L778" s="44"/>
    </row>
    <row r="779" spans="4:12" ht="15.75" customHeight="1" x14ac:dyDescent="0.25">
      <c r="D779" s="9"/>
      <c r="L779" s="44"/>
    </row>
    <row r="780" spans="4:12" ht="15.75" customHeight="1" x14ac:dyDescent="0.25">
      <c r="D780" s="9"/>
      <c r="L780" s="44"/>
    </row>
    <row r="781" spans="4:12" ht="15.75" customHeight="1" x14ac:dyDescent="0.25">
      <c r="D781" s="9"/>
      <c r="L781" s="44"/>
    </row>
    <row r="782" spans="4:12" ht="15.75" customHeight="1" x14ac:dyDescent="0.25">
      <c r="D782" s="9"/>
      <c r="L782" s="44"/>
    </row>
    <row r="783" spans="4:12" ht="15.75" customHeight="1" x14ac:dyDescent="0.25">
      <c r="D783" s="9"/>
      <c r="L783" s="44"/>
    </row>
    <row r="784" spans="4:12" ht="15.75" customHeight="1" x14ac:dyDescent="0.25">
      <c r="D784" s="9"/>
      <c r="L784" s="44"/>
    </row>
    <row r="785" spans="4:12" ht="15.75" customHeight="1" x14ac:dyDescent="0.25">
      <c r="D785" s="9"/>
      <c r="L785" s="44"/>
    </row>
    <row r="786" spans="4:12" ht="15.75" customHeight="1" x14ac:dyDescent="0.25">
      <c r="D786" s="9"/>
      <c r="L786" s="44"/>
    </row>
    <row r="787" spans="4:12" ht="15.75" customHeight="1" x14ac:dyDescent="0.25">
      <c r="D787" s="9"/>
      <c r="L787" s="44"/>
    </row>
    <row r="788" spans="4:12" ht="15.75" customHeight="1" x14ac:dyDescent="0.25">
      <c r="D788" s="9"/>
      <c r="L788" s="44"/>
    </row>
    <row r="789" spans="4:12" ht="15.75" customHeight="1" x14ac:dyDescent="0.25">
      <c r="D789" s="9"/>
      <c r="L789" s="44"/>
    </row>
    <row r="790" spans="4:12" ht="15.75" customHeight="1" x14ac:dyDescent="0.25">
      <c r="D790" s="9"/>
      <c r="L790" s="44"/>
    </row>
    <row r="791" spans="4:12" ht="15.75" customHeight="1" x14ac:dyDescent="0.25">
      <c r="D791" s="9"/>
      <c r="L791" s="44"/>
    </row>
    <row r="792" spans="4:12" ht="15.75" customHeight="1" x14ac:dyDescent="0.25">
      <c r="D792" s="9"/>
      <c r="L792" s="44"/>
    </row>
    <row r="793" spans="4:12" ht="15.75" customHeight="1" x14ac:dyDescent="0.25">
      <c r="D793" s="9"/>
      <c r="L793" s="44"/>
    </row>
    <row r="794" spans="4:12" ht="15.75" customHeight="1" x14ac:dyDescent="0.25">
      <c r="D794" s="9"/>
      <c r="L794" s="44"/>
    </row>
    <row r="795" spans="4:12" ht="15.75" customHeight="1" x14ac:dyDescent="0.25">
      <c r="D795" s="9"/>
      <c r="L795" s="44"/>
    </row>
    <row r="796" spans="4:12" ht="15.75" customHeight="1" x14ac:dyDescent="0.25">
      <c r="D796" s="9"/>
      <c r="L796" s="44"/>
    </row>
    <row r="797" spans="4:12" ht="15.75" customHeight="1" x14ac:dyDescent="0.25">
      <c r="D797" s="9"/>
      <c r="L797" s="44"/>
    </row>
    <row r="798" spans="4:12" ht="15.75" customHeight="1" x14ac:dyDescent="0.25">
      <c r="D798" s="9"/>
      <c r="L798" s="44"/>
    </row>
    <row r="799" spans="4:12" ht="15.75" customHeight="1" x14ac:dyDescent="0.25">
      <c r="D799" s="9"/>
      <c r="L799" s="44"/>
    </row>
    <row r="800" spans="4:12" ht="15.75" customHeight="1" x14ac:dyDescent="0.25">
      <c r="D800" s="9"/>
      <c r="L800" s="44"/>
    </row>
    <row r="801" spans="4:12" ht="15.75" customHeight="1" x14ac:dyDescent="0.25">
      <c r="D801" s="9"/>
      <c r="L801" s="44"/>
    </row>
    <row r="802" spans="4:12" ht="15.75" customHeight="1" x14ac:dyDescent="0.25">
      <c r="D802" s="9"/>
      <c r="L802" s="44"/>
    </row>
    <row r="803" spans="4:12" ht="15.75" customHeight="1" x14ac:dyDescent="0.25">
      <c r="D803" s="9"/>
      <c r="L803" s="44"/>
    </row>
    <row r="804" spans="4:12" ht="15.75" customHeight="1" x14ac:dyDescent="0.25">
      <c r="D804" s="9"/>
      <c r="L804" s="44"/>
    </row>
    <row r="805" spans="4:12" ht="15.75" customHeight="1" x14ac:dyDescent="0.25">
      <c r="D805" s="9"/>
      <c r="L805" s="44"/>
    </row>
    <row r="806" spans="4:12" ht="15.75" customHeight="1" x14ac:dyDescent="0.25">
      <c r="D806" s="9"/>
      <c r="L806" s="44"/>
    </row>
    <row r="807" spans="4:12" ht="15.75" customHeight="1" x14ac:dyDescent="0.25">
      <c r="D807" s="9"/>
      <c r="L807" s="44"/>
    </row>
    <row r="808" spans="4:12" ht="15.75" customHeight="1" x14ac:dyDescent="0.25">
      <c r="D808" s="9"/>
      <c r="L808" s="44"/>
    </row>
    <row r="809" spans="4:12" ht="15.75" customHeight="1" x14ac:dyDescent="0.25">
      <c r="D809" s="9"/>
      <c r="L809" s="44"/>
    </row>
    <row r="810" spans="4:12" ht="15.75" customHeight="1" x14ac:dyDescent="0.25">
      <c r="D810" s="9"/>
      <c r="L810" s="44"/>
    </row>
    <row r="811" spans="4:12" ht="15.75" customHeight="1" x14ac:dyDescent="0.25">
      <c r="D811" s="9"/>
      <c r="L811" s="44"/>
    </row>
    <row r="812" spans="4:12" ht="15.75" customHeight="1" x14ac:dyDescent="0.25">
      <c r="D812" s="9"/>
      <c r="L812" s="44"/>
    </row>
    <row r="813" spans="4:12" ht="15.75" customHeight="1" x14ac:dyDescent="0.25">
      <c r="D813" s="9"/>
      <c r="L813" s="44"/>
    </row>
    <row r="814" spans="4:12" ht="15.75" customHeight="1" x14ac:dyDescent="0.25">
      <c r="D814" s="9"/>
      <c r="L814" s="44"/>
    </row>
    <row r="815" spans="4:12" ht="15.75" customHeight="1" x14ac:dyDescent="0.25">
      <c r="D815" s="9"/>
      <c r="L815" s="44"/>
    </row>
    <row r="816" spans="4:12" ht="15.75" customHeight="1" x14ac:dyDescent="0.25">
      <c r="D816" s="9"/>
      <c r="L816" s="44"/>
    </row>
    <row r="817" spans="4:12" ht="15.75" customHeight="1" x14ac:dyDescent="0.25">
      <c r="D817" s="9"/>
      <c r="L817" s="44"/>
    </row>
    <row r="818" spans="4:12" ht="15.75" customHeight="1" x14ac:dyDescent="0.25">
      <c r="D818" s="9"/>
      <c r="L818" s="44"/>
    </row>
    <row r="819" spans="4:12" ht="15.75" customHeight="1" x14ac:dyDescent="0.25">
      <c r="D819" s="9"/>
      <c r="L819" s="44"/>
    </row>
    <row r="820" spans="4:12" ht="15.75" customHeight="1" x14ac:dyDescent="0.25">
      <c r="D820" s="9"/>
      <c r="L820" s="44"/>
    </row>
    <row r="821" spans="4:12" ht="15.75" customHeight="1" x14ac:dyDescent="0.25">
      <c r="D821" s="9"/>
      <c r="L821" s="44"/>
    </row>
    <row r="822" spans="4:12" ht="15.75" customHeight="1" x14ac:dyDescent="0.25">
      <c r="D822" s="9"/>
      <c r="L822" s="44"/>
    </row>
    <row r="823" spans="4:12" ht="15.75" customHeight="1" x14ac:dyDescent="0.25">
      <c r="D823" s="9"/>
      <c r="L823" s="44"/>
    </row>
    <row r="824" spans="4:12" ht="15.75" customHeight="1" x14ac:dyDescent="0.25">
      <c r="D824" s="9"/>
      <c r="L824" s="44"/>
    </row>
    <row r="825" spans="4:12" ht="15.75" customHeight="1" x14ac:dyDescent="0.25">
      <c r="D825" s="9"/>
      <c r="L825" s="44"/>
    </row>
    <row r="826" spans="4:12" ht="15.75" customHeight="1" x14ac:dyDescent="0.25">
      <c r="D826" s="9"/>
      <c r="L826" s="44"/>
    </row>
    <row r="827" spans="4:12" ht="15.75" customHeight="1" x14ac:dyDescent="0.25">
      <c r="D827" s="9"/>
      <c r="L827" s="44"/>
    </row>
    <row r="828" spans="4:12" ht="15.75" customHeight="1" x14ac:dyDescent="0.25">
      <c r="D828" s="9"/>
      <c r="L828" s="44"/>
    </row>
    <row r="829" spans="4:12" ht="15.75" customHeight="1" x14ac:dyDescent="0.25">
      <c r="D829" s="9"/>
      <c r="L829" s="44"/>
    </row>
    <row r="830" spans="4:12" ht="15.75" customHeight="1" x14ac:dyDescent="0.25">
      <c r="D830" s="9"/>
      <c r="L830" s="44"/>
    </row>
    <row r="831" spans="4:12" ht="15.75" customHeight="1" x14ac:dyDescent="0.25">
      <c r="D831" s="9"/>
      <c r="L831" s="44"/>
    </row>
    <row r="832" spans="4:12" ht="15.75" customHeight="1" x14ac:dyDescent="0.25">
      <c r="D832" s="9"/>
      <c r="L832" s="44"/>
    </row>
    <row r="833" spans="4:12" ht="15.75" customHeight="1" x14ac:dyDescent="0.25">
      <c r="D833" s="9"/>
      <c r="L833" s="44"/>
    </row>
    <row r="834" spans="4:12" ht="15.75" customHeight="1" x14ac:dyDescent="0.25">
      <c r="D834" s="9"/>
      <c r="L834" s="44"/>
    </row>
    <row r="835" spans="4:12" ht="15.75" customHeight="1" x14ac:dyDescent="0.25">
      <c r="D835" s="9"/>
      <c r="L835" s="44"/>
    </row>
    <row r="836" spans="4:12" ht="15.75" customHeight="1" x14ac:dyDescent="0.25">
      <c r="D836" s="9"/>
      <c r="L836" s="44"/>
    </row>
    <row r="837" spans="4:12" ht="15.75" customHeight="1" x14ac:dyDescent="0.25">
      <c r="D837" s="9"/>
      <c r="L837" s="44"/>
    </row>
    <row r="838" spans="4:12" ht="15.75" customHeight="1" x14ac:dyDescent="0.25">
      <c r="D838" s="9"/>
      <c r="L838" s="44"/>
    </row>
    <row r="839" spans="4:12" ht="15.75" customHeight="1" x14ac:dyDescent="0.25">
      <c r="D839" s="9"/>
      <c r="L839" s="44"/>
    </row>
    <row r="840" spans="4:12" ht="15.75" customHeight="1" x14ac:dyDescent="0.25">
      <c r="D840" s="9"/>
      <c r="L840" s="44"/>
    </row>
    <row r="841" spans="4:12" ht="15.75" customHeight="1" x14ac:dyDescent="0.25">
      <c r="D841" s="9"/>
      <c r="L841" s="44"/>
    </row>
    <row r="842" spans="4:12" ht="15.75" customHeight="1" x14ac:dyDescent="0.25">
      <c r="D842" s="9"/>
      <c r="L842" s="44"/>
    </row>
    <row r="843" spans="4:12" ht="15.75" customHeight="1" x14ac:dyDescent="0.25">
      <c r="D843" s="9"/>
      <c r="L843" s="44"/>
    </row>
    <row r="844" spans="4:12" ht="15.75" customHeight="1" x14ac:dyDescent="0.25">
      <c r="D844" s="9"/>
      <c r="L844" s="44"/>
    </row>
    <row r="845" spans="4:12" ht="15.75" customHeight="1" x14ac:dyDescent="0.25">
      <c r="D845" s="9"/>
      <c r="L845" s="44"/>
    </row>
    <row r="846" spans="4:12" ht="15.75" customHeight="1" x14ac:dyDescent="0.25">
      <c r="D846" s="9"/>
      <c r="L846" s="44"/>
    </row>
    <row r="847" spans="4:12" ht="15.75" customHeight="1" x14ac:dyDescent="0.25">
      <c r="D847" s="9"/>
      <c r="L847" s="44"/>
    </row>
    <row r="848" spans="4:12" ht="15.75" customHeight="1" x14ac:dyDescent="0.25">
      <c r="D848" s="9"/>
      <c r="L848" s="44"/>
    </row>
    <row r="849" spans="4:12" ht="15.75" customHeight="1" x14ac:dyDescent="0.25">
      <c r="D849" s="9"/>
      <c r="L849" s="44"/>
    </row>
    <row r="850" spans="4:12" ht="15.75" customHeight="1" x14ac:dyDescent="0.25">
      <c r="D850" s="9"/>
      <c r="L850" s="44"/>
    </row>
    <row r="851" spans="4:12" ht="15.75" customHeight="1" x14ac:dyDescent="0.25">
      <c r="D851" s="9"/>
      <c r="L851" s="44"/>
    </row>
    <row r="852" spans="4:12" ht="15.75" customHeight="1" x14ac:dyDescent="0.25">
      <c r="D852" s="9"/>
      <c r="L852" s="44"/>
    </row>
    <row r="853" spans="4:12" ht="15.75" customHeight="1" x14ac:dyDescent="0.25">
      <c r="D853" s="9"/>
      <c r="L853" s="44"/>
    </row>
    <row r="854" spans="4:12" ht="15.75" customHeight="1" x14ac:dyDescent="0.25">
      <c r="D854" s="9"/>
      <c r="L854" s="44"/>
    </row>
    <row r="855" spans="4:12" ht="15.75" customHeight="1" x14ac:dyDescent="0.25">
      <c r="D855" s="9"/>
      <c r="L855" s="44"/>
    </row>
    <row r="856" spans="4:12" ht="15.75" customHeight="1" x14ac:dyDescent="0.25">
      <c r="D856" s="9"/>
      <c r="L856" s="44"/>
    </row>
    <row r="857" spans="4:12" ht="15.75" customHeight="1" x14ac:dyDescent="0.25">
      <c r="D857" s="9"/>
      <c r="L857" s="44"/>
    </row>
    <row r="858" spans="4:12" ht="15.75" customHeight="1" x14ac:dyDescent="0.25">
      <c r="D858" s="9"/>
      <c r="L858" s="44"/>
    </row>
    <row r="859" spans="4:12" ht="15.75" customHeight="1" x14ac:dyDescent="0.25">
      <c r="D859" s="9"/>
      <c r="L859" s="44"/>
    </row>
    <row r="860" spans="4:12" ht="15.75" customHeight="1" x14ac:dyDescent="0.25">
      <c r="D860" s="9"/>
      <c r="L860" s="44"/>
    </row>
    <row r="861" spans="4:12" ht="15.75" customHeight="1" x14ac:dyDescent="0.25">
      <c r="D861" s="9"/>
      <c r="L861" s="44"/>
    </row>
    <row r="862" spans="4:12" ht="15.75" customHeight="1" x14ac:dyDescent="0.25">
      <c r="D862" s="9"/>
      <c r="L862" s="44"/>
    </row>
    <row r="863" spans="4:12" ht="15.75" customHeight="1" x14ac:dyDescent="0.25">
      <c r="D863" s="9"/>
      <c r="L863" s="44"/>
    </row>
    <row r="864" spans="4:12" ht="15.75" customHeight="1" x14ac:dyDescent="0.25">
      <c r="D864" s="9"/>
      <c r="L864" s="44"/>
    </row>
    <row r="865" spans="4:12" ht="15.75" customHeight="1" x14ac:dyDescent="0.25">
      <c r="D865" s="9"/>
      <c r="L865" s="44"/>
    </row>
    <row r="866" spans="4:12" ht="15.75" customHeight="1" x14ac:dyDescent="0.25">
      <c r="D866" s="9"/>
      <c r="L866" s="44"/>
    </row>
    <row r="867" spans="4:12" ht="15.75" customHeight="1" x14ac:dyDescent="0.25">
      <c r="D867" s="9"/>
      <c r="L867" s="44"/>
    </row>
    <row r="868" spans="4:12" ht="15.75" customHeight="1" x14ac:dyDescent="0.25">
      <c r="D868" s="9"/>
      <c r="L868" s="44"/>
    </row>
    <row r="869" spans="4:12" ht="15.75" customHeight="1" x14ac:dyDescent="0.25">
      <c r="D869" s="9"/>
      <c r="L869" s="44"/>
    </row>
    <row r="870" spans="4:12" ht="15.75" customHeight="1" x14ac:dyDescent="0.25">
      <c r="D870" s="9"/>
      <c r="L870" s="44"/>
    </row>
    <row r="871" spans="4:12" ht="15.75" customHeight="1" x14ac:dyDescent="0.25">
      <c r="D871" s="9"/>
      <c r="L871" s="44"/>
    </row>
    <row r="872" spans="4:12" ht="15.75" customHeight="1" x14ac:dyDescent="0.25">
      <c r="D872" s="9"/>
      <c r="L872" s="44"/>
    </row>
    <row r="873" spans="4:12" ht="15.75" customHeight="1" x14ac:dyDescent="0.25">
      <c r="D873" s="9"/>
      <c r="L873" s="44"/>
    </row>
    <row r="874" spans="4:12" ht="15.75" customHeight="1" x14ac:dyDescent="0.25">
      <c r="D874" s="9"/>
      <c r="L874" s="44"/>
    </row>
    <row r="875" spans="4:12" ht="15.75" customHeight="1" x14ac:dyDescent="0.25">
      <c r="D875" s="9"/>
      <c r="L875" s="44"/>
    </row>
    <row r="876" spans="4:12" ht="15.75" customHeight="1" x14ac:dyDescent="0.25">
      <c r="D876" s="9"/>
      <c r="L876" s="44"/>
    </row>
    <row r="877" spans="4:12" ht="15.75" customHeight="1" x14ac:dyDescent="0.25">
      <c r="D877" s="9"/>
      <c r="L877" s="44"/>
    </row>
    <row r="878" spans="4:12" ht="15.75" customHeight="1" x14ac:dyDescent="0.25">
      <c r="D878" s="9"/>
      <c r="L878" s="44"/>
    </row>
    <row r="879" spans="4:12" ht="15.75" customHeight="1" x14ac:dyDescent="0.25">
      <c r="D879" s="9"/>
      <c r="L879" s="44"/>
    </row>
    <row r="880" spans="4:12" ht="15.75" customHeight="1" x14ac:dyDescent="0.25">
      <c r="D880" s="9"/>
      <c r="L880" s="44"/>
    </row>
    <row r="881" spans="4:12" ht="15.75" customHeight="1" x14ac:dyDescent="0.25">
      <c r="D881" s="9"/>
      <c r="L881" s="44"/>
    </row>
    <row r="882" spans="4:12" ht="15.75" customHeight="1" x14ac:dyDescent="0.25">
      <c r="D882" s="9"/>
      <c r="L882" s="44"/>
    </row>
    <row r="883" spans="4:12" ht="15.75" customHeight="1" x14ac:dyDescent="0.25">
      <c r="D883" s="9"/>
      <c r="L883" s="44"/>
    </row>
    <row r="884" spans="4:12" ht="15.75" customHeight="1" x14ac:dyDescent="0.25">
      <c r="D884" s="9"/>
      <c r="L884" s="44"/>
    </row>
    <row r="885" spans="4:12" ht="15.75" customHeight="1" x14ac:dyDescent="0.25">
      <c r="D885" s="9"/>
      <c r="L885" s="44"/>
    </row>
    <row r="886" spans="4:12" ht="15.75" customHeight="1" x14ac:dyDescent="0.25">
      <c r="D886" s="9"/>
      <c r="L886" s="44"/>
    </row>
    <row r="887" spans="4:12" ht="15.75" customHeight="1" x14ac:dyDescent="0.25">
      <c r="D887" s="9"/>
      <c r="L887" s="44"/>
    </row>
    <row r="888" spans="4:12" ht="15.75" customHeight="1" x14ac:dyDescent="0.25">
      <c r="D888" s="9"/>
      <c r="L888" s="44"/>
    </row>
    <row r="889" spans="4:12" ht="15.75" customHeight="1" x14ac:dyDescent="0.25">
      <c r="D889" s="9"/>
      <c r="L889" s="44"/>
    </row>
    <row r="890" spans="4:12" ht="15.75" customHeight="1" x14ac:dyDescent="0.25">
      <c r="D890" s="9"/>
      <c r="L890" s="44"/>
    </row>
    <row r="891" spans="4:12" ht="15.75" customHeight="1" x14ac:dyDescent="0.25">
      <c r="D891" s="9"/>
      <c r="L891" s="44"/>
    </row>
    <row r="892" spans="4:12" ht="15.75" customHeight="1" x14ac:dyDescent="0.25">
      <c r="D892" s="9"/>
      <c r="L892" s="44"/>
    </row>
    <row r="893" spans="4:12" ht="15.75" customHeight="1" x14ac:dyDescent="0.25">
      <c r="D893" s="9"/>
      <c r="L893" s="44"/>
    </row>
    <row r="894" spans="4:12" ht="15.75" customHeight="1" x14ac:dyDescent="0.25">
      <c r="D894" s="9"/>
      <c r="L894" s="44"/>
    </row>
    <row r="895" spans="4:12" ht="15.75" customHeight="1" x14ac:dyDescent="0.25">
      <c r="D895" s="9"/>
      <c r="L895" s="44"/>
    </row>
    <row r="896" spans="4:12" ht="15.75" customHeight="1" x14ac:dyDescent="0.25">
      <c r="D896" s="9"/>
      <c r="L896" s="44"/>
    </row>
    <row r="897" spans="4:12" ht="15.75" customHeight="1" x14ac:dyDescent="0.25">
      <c r="D897" s="9"/>
      <c r="L897" s="44"/>
    </row>
    <row r="898" spans="4:12" ht="15.75" customHeight="1" x14ac:dyDescent="0.25">
      <c r="D898" s="9"/>
      <c r="L898" s="44"/>
    </row>
    <row r="899" spans="4:12" ht="15.75" customHeight="1" x14ac:dyDescent="0.25">
      <c r="D899" s="9"/>
      <c r="L899" s="44"/>
    </row>
    <row r="900" spans="4:12" ht="15.75" customHeight="1" x14ac:dyDescent="0.25">
      <c r="D900" s="9"/>
      <c r="L900" s="44"/>
    </row>
    <row r="901" spans="4:12" ht="15.75" customHeight="1" x14ac:dyDescent="0.25">
      <c r="D901" s="9"/>
      <c r="L901" s="44"/>
    </row>
    <row r="902" spans="4:12" ht="15.75" customHeight="1" x14ac:dyDescent="0.25">
      <c r="D902" s="9"/>
      <c r="L902" s="44"/>
    </row>
    <row r="903" spans="4:12" ht="15.75" customHeight="1" x14ac:dyDescent="0.25">
      <c r="D903" s="9"/>
      <c r="L903" s="44"/>
    </row>
    <row r="904" spans="4:12" ht="15.75" customHeight="1" x14ac:dyDescent="0.25">
      <c r="D904" s="9"/>
      <c r="L904" s="44"/>
    </row>
    <row r="905" spans="4:12" ht="15.75" customHeight="1" x14ac:dyDescent="0.25">
      <c r="D905" s="9"/>
      <c r="L905" s="44"/>
    </row>
    <row r="906" spans="4:12" ht="15.75" customHeight="1" x14ac:dyDescent="0.25">
      <c r="D906" s="9"/>
      <c r="L906" s="44"/>
    </row>
    <row r="907" spans="4:12" ht="15.75" customHeight="1" x14ac:dyDescent="0.25">
      <c r="D907" s="9"/>
      <c r="L907" s="44"/>
    </row>
    <row r="908" spans="4:12" ht="15.75" customHeight="1" x14ac:dyDescent="0.25">
      <c r="D908" s="9"/>
      <c r="L908" s="44"/>
    </row>
    <row r="909" spans="4:12" ht="15.75" customHeight="1" x14ac:dyDescent="0.25">
      <c r="D909" s="9"/>
      <c r="L909" s="44"/>
    </row>
    <row r="910" spans="4:12" ht="15.75" customHeight="1" x14ac:dyDescent="0.25">
      <c r="D910" s="9"/>
      <c r="L910" s="44"/>
    </row>
    <row r="911" spans="4:12" ht="15.75" customHeight="1" x14ac:dyDescent="0.25">
      <c r="D911" s="9"/>
      <c r="L911" s="44"/>
    </row>
    <row r="912" spans="4:12" ht="15.75" customHeight="1" x14ac:dyDescent="0.25">
      <c r="D912" s="9"/>
      <c r="L912" s="44"/>
    </row>
    <row r="913" spans="4:12" ht="15.75" customHeight="1" x14ac:dyDescent="0.25">
      <c r="D913" s="9"/>
      <c r="L913" s="44"/>
    </row>
    <row r="914" spans="4:12" ht="15.75" customHeight="1" x14ac:dyDescent="0.25">
      <c r="D914" s="9"/>
      <c r="L914" s="44"/>
    </row>
    <row r="915" spans="4:12" ht="15.75" customHeight="1" x14ac:dyDescent="0.25">
      <c r="D915" s="9"/>
      <c r="L915" s="44"/>
    </row>
    <row r="916" spans="4:12" ht="15.75" customHeight="1" x14ac:dyDescent="0.25">
      <c r="D916" s="9"/>
      <c r="L916" s="44"/>
    </row>
    <row r="917" spans="4:12" ht="15.75" customHeight="1" x14ac:dyDescent="0.25">
      <c r="D917" s="9"/>
      <c r="L917" s="44"/>
    </row>
    <row r="918" spans="4:12" ht="15.75" customHeight="1" x14ac:dyDescent="0.25">
      <c r="D918" s="9"/>
      <c r="L918" s="44"/>
    </row>
    <row r="919" spans="4:12" ht="15.75" customHeight="1" x14ac:dyDescent="0.25">
      <c r="D919" s="9"/>
      <c r="L919" s="44"/>
    </row>
    <row r="920" spans="4:12" ht="15.75" customHeight="1" x14ac:dyDescent="0.25">
      <c r="D920" s="9"/>
      <c r="L920" s="44"/>
    </row>
    <row r="921" spans="4:12" ht="15.75" customHeight="1" x14ac:dyDescent="0.25">
      <c r="D921" s="9"/>
      <c r="L921" s="44"/>
    </row>
    <row r="922" spans="4:12" ht="15.75" customHeight="1" x14ac:dyDescent="0.25">
      <c r="D922" s="9"/>
      <c r="L922" s="44"/>
    </row>
    <row r="923" spans="4:12" ht="15.75" customHeight="1" x14ac:dyDescent="0.25">
      <c r="D923" s="9"/>
      <c r="L923" s="44"/>
    </row>
    <row r="924" spans="4:12" ht="15.75" customHeight="1" x14ac:dyDescent="0.25">
      <c r="D924" s="9"/>
      <c r="L924" s="44"/>
    </row>
    <row r="925" spans="4:12" ht="15.75" customHeight="1" x14ac:dyDescent="0.25">
      <c r="D925" s="9"/>
      <c r="L925" s="44"/>
    </row>
    <row r="926" spans="4:12" ht="15.75" customHeight="1" x14ac:dyDescent="0.25">
      <c r="D926" s="9"/>
      <c r="L926" s="44"/>
    </row>
    <row r="927" spans="4:12" ht="15.75" customHeight="1" x14ac:dyDescent="0.25">
      <c r="D927" s="9"/>
      <c r="L927" s="44"/>
    </row>
    <row r="928" spans="4:12" ht="15.75" customHeight="1" x14ac:dyDescent="0.25">
      <c r="D928" s="9"/>
      <c r="L928" s="44"/>
    </row>
    <row r="929" spans="4:12" ht="15.75" customHeight="1" x14ac:dyDescent="0.25">
      <c r="D929" s="9"/>
      <c r="L929" s="44"/>
    </row>
    <row r="930" spans="4:12" ht="15.75" customHeight="1" x14ac:dyDescent="0.25">
      <c r="D930" s="9"/>
      <c r="L930" s="44"/>
    </row>
    <row r="931" spans="4:12" ht="15.75" customHeight="1" x14ac:dyDescent="0.25">
      <c r="D931" s="9"/>
      <c r="L931" s="44"/>
    </row>
    <row r="932" spans="4:12" ht="15.75" customHeight="1" x14ac:dyDescent="0.25">
      <c r="D932" s="9"/>
      <c r="L932" s="44"/>
    </row>
    <row r="933" spans="4:12" ht="15.75" customHeight="1" x14ac:dyDescent="0.25">
      <c r="D933" s="9"/>
      <c r="L933" s="44"/>
    </row>
    <row r="934" spans="4:12" ht="15.75" customHeight="1" x14ac:dyDescent="0.25">
      <c r="D934" s="9"/>
      <c r="L934" s="44"/>
    </row>
    <row r="935" spans="4:12" ht="15.75" customHeight="1" x14ac:dyDescent="0.25">
      <c r="D935" s="9"/>
      <c r="L935" s="44"/>
    </row>
    <row r="936" spans="4:12" ht="15.75" customHeight="1" x14ac:dyDescent="0.25">
      <c r="D936" s="9"/>
      <c r="L936" s="44"/>
    </row>
    <row r="937" spans="4:12" ht="15.75" customHeight="1" x14ac:dyDescent="0.25">
      <c r="D937" s="9"/>
      <c r="L937" s="44"/>
    </row>
    <row r="938" spans="4:12" ht="15.75" customHeight="1" x14ac:dyDescent="0.25">
      <c r="D938" s="9"/>
      <c r="L938" s="44"/>
    </row>
    <row r="939" spans="4:12" ht="15.75" customHeight="1" x14ac:dyDescent="0.25">
      <c r="D939" s="9"/>
      <c r="L939" s="44"/>
    </row>
    <row r="940" spans="4:12" ht="15.75" customHeight="1" x14ac:dyDescent="0.25">
      <c r="D940" s="9"/>
      <c r="L940" s="44"/>
    </row>
    <row r="941" spans="4:12" ht="15.75" customHeight="1" x14ac:dyDescent="0.25">
      <c r="D941" s="9"/>
      <c r="L941" s="44"/>
    </row>
    <row r="942" spans="4:12" ht="15.75" customHeight="1" x14ac:dyDescent="0.25">
      <c r="D942" s="9"/>
      <c r="L942" s="44"/>
    </row>
    <row r="943" spans="4:12" ht="15.75" customHeight="1" x14ac:dyDescent="0.25">
      <c r="D943" s="9"/>
      <c r="L943" s="44"/>
    </row>
    <row r="944" spans="4:12" ht="15.75" customHeight="1" x14ac:dyDescent="0.25">
      <c r="D944" s="9"/>
      <c r="L944" s="44"/>
    </row>
    <row r="945" spans="4:12" ht="15.75" customHeight="1" x14ac:dyDescent="0.25">
      <c r="D945" s="9"/>
      <c r="L945" s="44"/>
    </row>
    <row r="946" spans="4:12" ht="15.75" customHeight="1" x14ac:dyDescent="0.25">
      <c r="D946" s="9"/>
      <c r="L946" s="44"/>
    </row>
    <row r="947" spans="4:12" ht="15.75" customHeight="1" x14ac:dyDescent="0.25">
      <c r="D947" s="9"/>
      <c r="L947" s="44"/>
    </row>
    <row r="948" spans="4:12" ht="15.75" customHeight="1" x14ac:dyDescent="0.25">
      <c r="D948" s="9"/>
      <c r="L948" s="44"/>
    </row>
    <row r="949" spans="4:12" ht="15.75" customHeight="1" x14ac:dyDescent="0.25">
      <c r="D949" s="9"/>
      <c r="L949" s="44"/>
    </row>
    <row r="950" spans="4:12" ht="15.75" customHeight="1" x14ac:dyDescent="0.25">
      <c r="D950" s="9"/>
      <c r="L950" s="44"/>
    </row>
    <row r="951" spans="4:12" ht="15.75" customHeight="1" x14ac:dyDescent="0.25">
      <c r="D951" s="9"/>
      <c r="L951" s="44"/>
    </row>
    <row r="952" spans="4:12" ht="15.75" customHeight="1" x14ac:dyDescent="0.25">
      <c r="D952" s="9"/>
      <c r="L952" s="44"/>
    </row>
    <row r="953" spans="4:12" ht="15.75" customHeight="1" x14ac:dyDescent="0.25">
      <c r="D953" s="9"/>
      <c r="L953" s="44"/>
    </row>
    <row r="954" spans="4:12" ht="15.75" customHeight="1" x14ac:dyDescent="0.25">
      <c r="D954" s="9"/>
      <c r="L954" s="44"/>
    </row>
    <row r="955" spans="4:12" ht="15.75" customHeight="1" x14ac:dyDescent="0.25">
      <c r="D955" s="9"/>
      <c r="L955" s="44"/>
    </row>
    <row r="956" spans="4:12" ht="15.75" customHeight="1" x14ac:dyDescent="0.25">
      <c r="D956" s="9"/>
      <c r="L956" s="44"/>
    </row>
    <row r="957" spans="4:12" ht="15.75" customHeight="1" x14ac:dyDescent="0.25">
      <c r="D957" s="9"/>
      <c r="L957" s="44"/>
    </row>
    <row r="958" spans="4:12" ht="15.75" customHeight="1" x14ac:dyDescent="0.25">
      <c r="D958" s="9"/>
      <c r="L958" s="44"/>
    </row>
    <row r="959" spans="4:12" ht="15.75" customHeight="1" x14ac:dyDescent="0.25">
      <c r="D959" s="9"/>
      <c r="L959" s="44"/>
    </row>
    <row r="960" spans="4:12" ht="15.75" customHeight="1" x14ac:dyDescent="0.25">
      <c r="D960" s="9"/>
      <c r="L960" s="44"/>
    </row>
    <row r="961" spans="4:12" ht="15.75" customHeight="1" x14ac:dyDescent="0.25">
      <c r="D961" s="9"/>
      <c r="L961" s="44"/>
    </row>
    <row r="962" spans="4:12" ht="15.75" customHeight="1" x14ac:dyDescent="0.25">
      <c r="D962" s="9"/>
      <c r="L962" s="44"/>
    </row>
    <row r="963" spans="4:12" ht="15.75" customHeight="1" x14ac:dyDescent="0.25">
      <c r="D963" s="9"/>
      <c r="L963" s="44"/>
    </row>
    <row r="964" spans="4:12" ht="15.75" customHeight="1" x14ac:dyDescent="0.25">
      <c r="D964" s="9"/>
      <c r="L964" s="44"/>
    </row>
    <row r="965" spans="4:12" ht="15.75" customHeight="1" x14ac:dyDescent="0.25">
      <c r="D965" s="9"/>
      <c r="L965" s="44"/>
    </row>
    <row r="966" spans="4:12" ht="15.75" customHeight="1" x14ac:dyDescent="0.25">
      <c r="D966" s="9"/>
      <c r="L966" s="44"/>
    </row>
    <row r="967" spans="4:12" ht="15.75" customHeight="1" x14ac:dyDescent="0.25">
      <c r="D967" s="9"/>
      <c r="L967" s="44"/>
    </row>
    <row r="968" spans="4:12" ht="15.75" customHeight="1" x14ac:dyDescent="0.25">
      <c r="D968" s="9"/>
      <c r="L968" s="44"/>
    </row>
    <row r="969" spans="4:12" ht="15.75" customHeight="1" x14ac:dyDescent="0.25">
      <c r="D969" s="9"/>
      <c r="L969" s="44"/>
    </row>
    <row r="970" spans="4:12" ht="15.75" customHeight="1" x14ac:dyDescent="0.25">
      <c r="D970" s="9"/>
      <c r="L970" s="44"/>
    </row>
    <row r="971" spans="4:12" ht="15.75" customHeight="1" x14ac:dyDescent="0.25">
      <c r="D971" s="9"/>
      <c r="L971" s="44"/>
    </row>
    <row r="972" spans="4:12" ht="15.75" customHeight="1" x14ac:dyDescent="0.25">
      <c r="D972" s="9"/>
      <c r="L972" s="44"/>
    </row>
    <row r="973" spans="4:12" ht="15.75" customHeight="1" x14ac:dyDescent="0.25">
      <c r="D973" s="9"/>
      <c r="L973" s="44"/>
    </row>
    <row r="974" spans="4:12" ht="15.75" customHeight="1" x14ac:dyDescent="0.25">
      <c r="D974" s="9"/>
      <c r="L974" s="44"/>
    </row>
    <row r="975" spans="4:12" ht="15.75" customHeight="1" x14ac:dyDescent="0.25">
      <c r="D975" s="9"/>
      <c r="L975" s="44"/>
    </row>
    <row r="976" spans="4:12" ht="15.75" customHeight="1" x14ac:dyDescent="0.25">
      <c r="D976" s="9"/>
      <c r="L976" s="44"/>
    </row>
    <row r="977" spans="4:12" ht="15.75" customHeight="1" x14ac:dyDescent="0.25">
      <c r="D977" s="9"/>
      <c r="L977" s="44"/>
    </row>
    <row r="978" spans="4:12" ht="15.75" customHeight="1" x14ac:dyDescent="0.25">
      <c r="D978" s="9"/>
      <c r="L978" s="44"/>
    </row>
    <row r="979" spans="4:12" ht="15.75" customHeight="1" x14ac:dyDescent="0.25">
      <c r="D979" s="9"/>
      <c r="L979" s="44"/>
    </row>
    <row r="980" spans="4:12" ht="15.75" customHeight="1" x14ac:dyDescent="0.25">
      <c r="D980" s="9"/>
      <c r="L980" s="44"/>
    </row>
    <row r="981" spans="4:12" ht="15.75" customHeight="1" x14ac:dyDescent="0.25">
      <c r="D981" s="9"/>
      <c r="L981" s="44"/>
    </row>
    <row r="982" spans="4:12" ht="15.75" customHeight="1" x14ac:dyDescent="0.25">
      <c r="D982" s="9"/>
      <c r="L982" s="44"/>
    </row>
    <row r="983" spans="4:12" ht="15.75" customHeight="1" x14ac:dyDescent="0.25">
      <c r="D983" s="9"/>
      <c r="L983" s="44"/>
    </row>
    <row r="984" spans="4:12" ht="15.75" customHeight="1" x14ac:dyDescent="0.25">
      <c r="D984" s="9"/>
      <c r="L984" s="44"/>
    </row>
    <row r="985" spans="4:12" ht="15.75" customHeight="1" x14ac:dyDescent="0.25">
      <c r="D985" s="9"/>
      <c r="L985" s="44"/>
    </row>
    <row r="986" spans="4:12" ht="15.75" customHeight="1" x14ac:dyDescent="0.25">
      <c r="D986" s="9"/>
      <c r="L986" s="44"/>
    </row>
    <row r="987" spans="4:12" ht="15.75" customHeight="1" x14ac:dyDescent="0.25">
      <c r="D987" s="9"/>
      <c r="L987" s="44"/>
    </row>
    <row r="988" spans="4:12" ht="15.75" customHeight="1" x14ac:dyDescent="0.25">
      <c r="D988" s="9"/>
      <c r="L988" s="44"/>
    </row>
    <row r="989" spans="4:12" ht="15.75" customHeight="1" x14ac:dyDescent="0.25">
      <c r="D989" s="9"/>
      <c r="L989" s="44"/>
    </row>
    <row r="990" spans="4:12" ht="15.75" customHeight="1" x14ac:dyDescent="0.25">
      <c r="D990" s="9"/>
      <c r="L990" s="44"/>
    </row>
    <row r="991" spans="4:12" ht="15.75" customHeight="1" x14ac:dyDescent="0.25">
      <c r="D991" s="9"/>
      <c r="L991" s="44"/>
    </row>
    <row r="992" spans="4:12" ht="15.75" customHeight="1" x14ac:dyDescent="0.25">
      <c r="D992" s="9"/>
      <c r="L992" s="44"/>
    </row>
    <row r="993" spans="4:12" ht="15.75" customHeight="1" x14ac:dyDescent="0.25">
      <c r="D993" s="9"/>
      <c r="L993" s="44"/>
    </row>
    <row r="994" spans="4:12" ht="15.75" customHeight="1" x14ac:dyDescent="0.25">
      <c r="D994" s="9"/>
      <c r="L994" s="44"/>
    </row>
    <row r="995" spans="4:12" ht="15.75" customHeight="1" x14ac:dyDescent="0.25">
      <c r="D995" s="9"/>
      <c r="L995" s="44"/>
    </row>
    <row r="996" spans="4:12" ht="15.75" customHeight="1" x14ac:dyDescent="0.25">
      <c r="D996" s="9"/>
      <c r="L996" s="44"/>
    </row>
    <row r="997" spans="4:12" ht="15.75" customHeight="1" x14ac:dyDescent="0.25">
      <c r="D997" s="9"/>
      <c r="L997" s="44"/>
    </row>
    <row r="998" spans="4:12" ht="15.75" customHeight="1" x14ac:dyDescent="0.25">
      <c r="D998" s="9"/>
      <c r="L998" s="44"/>
    </row>
    <row r="999" spans="4:12" ht="15.75" customHeight="1" x14ac:dyDescent="0.25">
      <c r="D999" s="9"/>
      <c r="L999" s="44"/>
    </row>
    <row r="1000" spans="4:12" ht="15.75" customHeight="1" x14ac:dyDescent="0.25">
      <c r="D1000" s="9"/>
      <c r="L1000" s="44"/>
    </row>
  </sheetData>
  <pageMargins left="0.7" right="0.7" top="0.78740157499999996" bottom="0.7874015749999999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0"/>
  <sheetViews>
    <sheetView workbookViewId="0">
      <selection activeCell="I19" sqref="I19"/>
    </sheetView>
  </sheetViews>
  <sheetFormatPr defaultColWidth="12.625" defaultRowHeight="15" customHeight="1" x14ac:dyDescent="0.2"/>
  <cols>
    <col min="1" max="1" width="9.25" customWidth="1"/>
    <col min="2" max="2" width="16" customWidth="1"/>
    <col min="3" max="3" width="7.625" customWidth="1"/>
    <col min="4" max="9" width="12.375" customWidth="1"/>
    <col min="10" max="10" width="15.625" hidden="1" customWidth="1"/>
    <col min="11" max="12" width="8" hidden="1" customWidth="1"/>
    <col min="13" max="13" width="9.625" hidden="1" customWidth="1"/>
    <col min="14" max="15" width="8" hidden="1" customWidth="1"/>
    <col min="16" max="17" width="7.625" hidden="1" customWidth="1"/>
    <col min="18" max="26" width="7.625" customWidth="1"/>
  </cols>
  <sheetData>
    <row r="1" spans="1:15" x14ac:dyDescent="0.25">
      <c r="A1" s="8" t="s">
        <v>17</v>
      </c>
      <c r="B1" s="8"/>
      <c r="C1" s="34"/>
      <c r="D1" s="9"/>
      <c r="L1" s="44"/>
    </row>
    <row r="2" spans="1:15" x14ac:dyDescent="0.25">
      <c r="C2" s="34"/>
      <c r="D2" s="45" t="s">
        <v>18</v>
      </c>
      <c r="E2" s="45" t="s">
        <v>6</v>
      </c>
      <c r="F2" s="45" t="s">
        <v>14</v>
      </c>
      <c r="G2" s="45" t="s">
        <v>15</v>
      </c>
      <c r="H2" s="45" t="s">
        <v>16</v>
      </c>
      <c r="I2" s="45" t="s">
        <v>19</v>
      </c>
      <c r="L2" s="44"/>
    </row>
    <row r="3" spans="1:15" x14ac:dyDescent="0.25">
      <c r="A3" s="14">
        <v>1</v>
      </c>
      <c r="B3" s="14" t="s">
        <v>20</v>
      </c>
      <c r="C3" s="34"/>
      <c r="D3" s="46">
        <f>'Skupina A'!O32</f>
        <v>7</v>
      </c>
      <c r="E3" s="46">
        <f>'Skupina A'!P32</f>
        <v>18</v>
      </c>
      <c r="F3" s="46">
        <f>'Skupina A'!Q32</f>
        <v>64</v>
      </c>
      <c r="G3" s="46">
        <f>'Skupina A'!R32</f>
        <v>24</v>
      </c>
      <c r="H3" s="46">
        <f>'Skupina A'!S32</f>
        <v>40</v>
      </c>
      <c r="I3" s="34">
        <f>((E3*100000)+(H3*100)+(F3*10))+1</f>
        <v>1804641</v>
      </c>
      <c r="J3" s="14" t="s">
        <v>20</v>
      </c>
      <c r="K3" s="34"/>
      <c r="L3" s="46">
        <f t="shared" ref="L3:O3" si="0">D3</f>
        <v>7</v>
      </c>
      <c r="M3" s="46">
        <f t="shared" si="0"/>
        <v>18</v>
      </c>
      <c r="N3" s="46">
        <f t="shared" si="0"/>
        <v>64</v>
      </c>
      <c r="O3" s="46">
        <f t="shared" si="0"/>
        <v>24</v>
      </c>
    </row>
    <row r="4" spans="1:15" x14ac:dyDescent="0.25">
      <c r="A4" s="14">
        <v>2</v>
      </c>
      <c r="B4" s="14" t="s">
        <v>21</v>
      </c>
      <c r="C4" s="34"/>
      <c r="D4" s="46">
        <f>'Skupina A'!T32</f>
        <v>7</v>
      </c>
      <c r="E4" s="15">
        <f>'Skupina A'!U32</f>
        <v>21</v>
      </c>
      <c r="F4" s="15">
        <f>'Skupina A'!V32</f>
        <v>72</v>
      </c>
      <c r="G4" s="15">
        <f>'Skupina A'!W32</f>
        <v>16</v>
      </c>
      <c r="H4" s="15">
        <f>'Skupina A'!X32</f>
        <v>56</v>
      </c>
      <c r="I4" s="34">
        <f>((E4*100000)+(H4*100)+(F4*10))+2</f>
        <v>2106322</v>
      </c>
      <c r="J4" s="14" t="s">
        <v>21</v>
      </c>
      <c r="K4" s="34"/>
      <c r="L4" s="46">
        <f t="shared" ref="L4:O4" si="1">D4</f>
        <v>7</v>
      </c>
      <c r="M4" s="46">
        <f t="shared" si="1"/>
        <v>21</v>
      </c>
      <c r="N4" s="46">
        <f t="shared" si="1"/>
        <v>72</v>
      </c>
      <c r="O4" s="46">
        <f t="shared" si="1"/>
        <v>16</v>
      </c>
    </row>
    <row r="5" spans="1:15" x14ac:dyDescent="0.25">
      <c r="A5" s="14">
        <v>3</v>
      </c>
      <c r="B5" s="14" t="s">
        <v>22</v>
      </c>
      <c r="D5" s="15">
        <f>'Skupina A'!Y32</f>
        <v>7</v>
      </c>
      <c r="E5" s="15">
        <f>'Skupina A'!Z32</f>
        <v>0</v>
      </c>
      <c r="F5" s="15">
        <f>'Skupina A'!AA32</f>
        <v>0</v>
      </c>
      <c r="G5" s="15">
        <f>'Skupina A'!AB32</f>
        <v>35</v>
      </c>
      <c r="H5" s="15">
        <f>'Skupina A'!AC32</f>
        <v>-35</v>
      </c>
      <c r="I5" s="34">
        <f>((E5*100000)+(H5*100)+(F5*10))+3</f>
        <v>-3497</v>
      </c>
      <c r="J5" s="14" t="s">
        <v>22</v>
      </c>
      <c r="L5" s="46">
        <f t="shared" ref="L5:O5" si="2">D5</f>
        <v>7</v>
      </c>
      <c r="M5" s="46">
        <f t="shared" si="2"/>
        <v>0</v>
      </c>
      <c r="N5" s="46">
        <f t="shared" si="2"/>
        <v>0</v>
      </c>
      <c r="O5" s="46">
        <f t="shared" si="2"/>
        <v>35</v>
      </c>
    </row>
    <row r="6" spans="1:15" x14ac:dyDescent="0.25">
      <c r="A6" s="14">
        <v>4</v>
      </c>
      <c r="B6" s="14" t="s">
        <v>23</v>
      </c>
      <c r="D6" s="15">
        <f>'Skupina A'!AD32</f>
        <v>7</v>
      </c>
      <c r="E6" s="15">
        <f>'Skupina A'!AE32</f>
        <v>9</v>
      </c>
      <c r="F6" s="15">
        <f>'Skupina A'!AF32</f>
        <v>46</v>
      </c>
      <c r="G6" s="15">
        <f>'Skupina A'!AG32</f>
        <v>42</v>
      </c>
      <c r="H6" s="15">
        <f>'Skupina A'!AH32</f>
        <v>4</v>
      </c>
      <c r="I6" s="34">
        <f>((E6*100000)+(H6*100)+(F6*10))+4</f>
        <v>900864</v>
      </c>
      <c r="J6" s="14" t="s">
        <v>23</v>
      </c>
      <c r="L6" s="46">
        <f t="shared" ref="L6:O6" si="3">D6</f>
        <v>7</v>
      </c>
      <c r="M6" s="46">
        <f t="shared" si="3"/>
        <v>9</v>
      </c>
      <c r="N6" s="46">
        <f t="shared" si="3"/>
        <v>46</v>
      </c>
      <c r="O6" s="46">
        <f t="shared" si="3"/>
        <v>42</v>
      </c>
    </row>
    <row r="7" spans="1:15" x14ac:dyDescent="0.25">
      <c r="A7" s="14">
        <v>5</v>
      </c>
      <c r="B7" s="14" t="s">
        <v>24</v>
      </c>
      <c r="D7" s="15">
        <f>'Skupina A'!AI32</f>
        <v>7</v>
      </c>
      <c r="E7" s="15">
        <f>'Skupina A'!AJ32</f>
        <v>12</v>
      </c>
      <c r="F7" s="15">
        <f>'Skupina A'!AK32</f>
        <v>39</v>
      </c>
      <c r="G7" s="15">
        <f>'Skupina A'!AL32</f>
        <v>32</v>
      </c>
      <c r="H7" s="15">
        <f>'Skupina A'!AM32</f>
        <v>7</v>
      </c>
      <c r="I7" s="34">
        <f>((E7*100000)+(H7*100)+(F7*10))+5</f>
        <v>1201095</v>
      </c>
      <c r="J7" s="14" t="s">
        <v>24</v>
      </c>
      <c r="L7" s="46">
        <f t="shared" ref="L7:O7" si="4">D7</f>
        <v>7</v>
      </c>
      <c r="M7" s="46">
        <f t="shared" si="4"/>
        <v>12</v>
      </c>
      <c r="N7" s="46">
        <f t="shared" si="4"/>
        <v>39</v>
      </c>
      <c r="O7" s="46">
        <f t="shared" si="4"/>
        <v>32</v>
      </c>
    </row>
    <row r="8" spans="1:15" x14ac:dyDescent="0.25">
      <c r="A8" s="14">
        <v>6</v>
      </c>
      <c r="B8" s="14" t="s">
        <v>25</v>
      </c>
      <c r="D8" s="15">
        <f>'Skupina A'!AN32</f>
        <v>7</v>
      </c>
      <c r="E8" s="15">
        <f>'Skupina A'!AO32</f>
        <v>15</v>
      </c>
      <c r="F8" s="15">
        <f>'Skupina A'!AP32</f>
        <v>42</v>
      </c>
      <c r="G8" s="15">
        <f>'Skupina A'!AQ32</f>
        <v>29</v>
      </c>
      <c r="H8" s="15">
        <f>'Skupina A'!AR32</f>
        <v>13</v>
      </c>
      <c r="I8" s="34">
        <f>((E8*100000)+(H8*100)+(F8*10))+6</f>
        <v>1501726</v>
      </c>
      <c r="J8" s="14" t="s">
        <v>25</v>
      </c>
      <c r="L8" s="46">
        <f t="shared" ref="L8:O8" si="5">D8</f>
        <v>7</v>
      </c>
      <c r="M8" s="46">
        <f t="shared" si="5"/>
        <v>15</v>
      </c>
      <c r="N8" s="46">
        <f t="shared" si="5"/>
        <v>42</v>
      </c>
      <c r="O8" s="46">
        <f t="shared" si="5"/>
        <v>29</v>
      </c>
    </row>
    <row r="9" spans="1:15" x14ac:dyDescent="0.25">
      <c r="A9" s="14">
        <v>7</v>
      </c>
      <c r="B9" s="14" t="s">
        <v>26</v>
      </c>
      <c r="D9" s="15">
        <f>'Skupina A'!AS32</f>
        <v>7</v>
      </c>
      <c r="E9" s="15">
        <f>'Skupina A'!AT32</f>
        <v>4</v>
      </c>
      <c r="F9" s="15">
        <f>'Skupina A'!AU32</f>
        <v>28</v>
      </c>
      <c r="G9" s="15">
        <f>'Skupina A'!AV32</f>
        <v>77</v>
      </c>
      <c r="H9" s="15">
        <f>'Skupina A'!AW32</f>
        <v>-49</v>
      </c>
      <c r="I9" s="34">
        <f>((E9*100000)+(H9*100)+(F9*10))+7</f>
        <v>395387</v>
      </c>
      <c r="J9" s="14" t="s">
        <v>26</v>
      </c>
      <c r="L9" s="46">
        <f t="shared" ref="L9:O9" si="6">D9</f>
        <v>7</v>
      </c>
      <c r="M9" s="46">
        <f t="shared" si="6"/>
        <v>4</v>
      </c>
      <c r="N9" s="46">
        <f t="shared" si="6"/>
        <v>28</v>
      </c>
      <c r="O9" s="46">
        <f t="shared" si="6"/>
        <v>77</v>
      </c>
    </row>
    <row r="10" spans="1:15" x14ac:dyDescent="0.25">
      <c r="A10" s="14">
        <v>8</v>
      </c>
      <c r="B10" s="14" t="s">
        <v>27</v>
      </c>
      <c r="D10" s="15">
        <f>'Skupina A'!AX32</f>
        <v>7</v>
      </c>
      <c r="E10" s="15">
        <f>'Skupina A'!AY32</f>
        <v>4</v>
      </c>
      <c r="F10" s="15">
        <f>'Skupina A'!AZ32</f>
        <v>24</v>
      </c>
      <c r="G10" s="15">
        <f>'Skupina A'!BA32</f>
        <v>60</v>
      </c>
      <c r="H10" s="15">
        <f>'Skupina A'!BB32</f>
        <v>-36</v>
      </c>
      <c r="I10" s="34">
        <f>((E10*100000)+(H10*100)+(F10*10))+8</f>
        <v>396648</v>
      </c>
      <c r="J10" s="14" t="s">
        <v>27</v>
      </c>
      <c r="L10" s="46">
        <f t="shared" ref="L10:O10" si="7">D10</f>
        <v>7</v>
      </c>
      <c r="M10" s="46">
        <f t="shared" si="7"/>
        <v>4</v>
      </c>
      <c r="N10" s="46">
        <f t="shared" si="7"/>
        <v>24</v>
      </c>
      <c r="O10" s="46">
        <f t="shared" si="7"/>
        <v>60</v>
      </c>
    </row>
    <row r="11" spans="1:15" x14ac:dyDescent="0.25">
      <c r="D11" s="9"/>
      <c r="L11" s="44"/>
    </row>
    <row r="12" spans="1:15" x14ac:dyDescent="0.25">
      <c r="D12" s="9"/>
      <c r="L12" s="44"/>
    </row>
    <row r="13" spans="1:15" x14ac:dyDescent="0.25">
      <c r="D13" s="9"/>
      <c r="L13" s="44"/>
    </row>
    <row r="14" spans="1:15" x14ac:dyDescent="0.25">
      <c r="D14" s="9"/>
      <c r="L14" s="44"/>
    </row>
    <row r="15" spans="1:15" x14ac:dyDescent="0.25">
      <c r="D15" s="9"/>
      <c r="L15" s="44"/>
    </row>
    <row r="16" spans="1:15" x14ac:dyDescent="0.25">
      <c r="D16" s="9"/>
      <c r="L16" s="44"/>
    </row>
    <row r="17" spans="4:12" x14ac:dyDescent="0.25">
      <c r="D17" s="9"/>
      <c r="L17" s="44"/>
    </row>
    <row r="18" spans="4:12" x14ac:dyDescent="0.25">
      <c r="D18" s="9"/>
      <c r="L18" s="44"/>
    </row>
    <row r="19" spans="4:12" x14ac:dyDescent="0.25">
      <c r="D19" s="9"/>
      <c r="L19" s="44"/>
    </row>
    <row r="20" spans="4:12" x14ac:dyDescent="0.25">
      <c r="D20" s="9"/>
      <c r="L20" s="44"/>
    </row>
    <row r="21" spans="4:12" ht="15.75" customHeight="1" x14ac:dyDescent="0.25">
      <c r="D21" s="9"/>
      <c r="L21" s="44"/>
    </row>
    <row r="22" spans="4:12" ht="15.75" customHeight="1" x14ac:dyDescent="0.25">
      <c r="D22" s="9"/>
      <c r="L22" s="44"/>
    </row>
    <row r="23" spans="4:12" ht="15.75" customHeight="1" x14ac:dyDescent="0.25">
      <c r="D23" s="9"/>
      <c r="L23" s="44"/>
    </row>
    <row r="24" spans="4:12" ht="15.75" customHeight="1" x14ac:dyDescent="0.25">
      <c r="D24" s="9"/>
      <c r="L24" s="44"/>
    </row>
    <row r="25" spans="4:12" ht="15.75" customHeight="1" x14ac:dyDescent="0.25">
      <c r="D25" s="9"/>
      <c r="L25" s="44"/>
    </row>
    <row r="26" spans="4:12" ht="15.75" customHeight="1" x14ac:dyDescent="0.25">
      <c r="D26" s="9"/>
      <c r="L26" s="44"/>
    </row>
    <row r="27" spans="4:12" ht="15.75" customHeight="1" x14ac:dyDescent="0.25">
      <c r="D27" s="9"/>
      <c r="L27" s="44"/>
    </row>
    <row r="28" spans="4:12" ht="15.75" customHeight="1" x14ac:dyDescent="0.25">
      <c r="D28" s="9"/>
      <c r="L28" s="44"/>
    </row>
    <row r="29" spans="4:12" ht="15.75" customHeight="1" x14ac:dyDescent="0.25">
      <c r="D29" s="9"/>
      <c r="L29" s="44"/>
    </row>
    <row r="30" spans="4:12" ht="15.75" customHeight="1" x14ac:dyDescent="0.25">
      <c r="D30" s="9"/>
      <c r="L30" s="44"/>
    </row>
    <row r="31" spans="4:12" ht="15.75" customHeight="1" x14ac:dyDescent="0.25">
      <c r="D31" s="9"/>
      <c r="L31" s="44"/>
    </row>
    <row r="32" spans="4:12" ht="15.75" customHeight="1" x14ac:dyDescent="0.25">
      <c r="D32" s="9"/>
      <c r="L32" s="44"/>
    </row>
    <row r="33" spans="4:12" ht="15.75" customHeight="1" x14ac:dyDescent="0.25">
      <c r="D33" s="9"/>
      <c r="L33" s="44"/>
    </row>
    <row r="34" spans="4:12" ht="15.75" customHeight="1" x14ac:dyDescent="0.25">
      <c r="D34" s="9"/>
      <c r="L34" s="44"/>
    </row>
    <row r="35" spans="4:12" ht="15.75" customHeight="1" x14ac:dyDescent="0.25">
      <c r="D35" s="9"/>
      <c r="L35" s="44"/>
    </row>
    <row r="36" spans="4:12" ht="15.75" customHeight="1" x14ac:dyDescent="0.25">
      <c r="D36" s="9"/>
      <c r="L36" s="44"/>
    </row>
    <row r="37" spans="4:12" ht="15.75" customHeight="1" x14ac:dyDescent="0.25">
      <c r="D37" s="9"/>
      <c r="L37" s="44"/>
    </row>
    <row r="38" spans="4:12" ht="15.75" customHeight="1" x14ac:dyDescent="0.25">
      <c r="D38" s="9"/>
      <c r="L38" s="44"/>
    </row>
    <row r="39" spans="4:12" ht="15.75" customHeight="1" x14ac:dyDescent="0.25">
      <c r="D39" s="9"/>
      <c r="L39" s="44"/>
    </row>
    <row r="40" spans="4:12" ht="15.75" customHeight="1" x14ac:dyDescent="0.25">
      <c r="D40" s="9"/>
      <c r="L40" s="44"/>
    </row>
    <row r="41" spans="4:12" ht="15.75" customHeight="1" x14ac:dyDescent="0.25">
      <c r="D41" s="9"/>
      <c r="L41" s="44"/>
    </row>
    <row r="42" spans="4:12" ht="15.75" customHeight="1" x14ac:dyDescent="0.25">
      <c r="D42" s="9"/>
      <c r="L42" s="44"/>
    </row>
    <row r="43" spans="4:12" ht="15.75" customHeight="1" x14ac:dyDescent="0.25">
      <c r="D43" s="9"/>
      <c r="L43" s="44"/>
    </row>
    <row r="44" spans="4:12" ht="15.75" customHeight="1" x14ac:dyDescent="0.25">
      <c r="D44" s="9"/>
      <c r="L44" s="44"/>
    </row>
    <row r="45" spans="4:12" ht="15.75" customHeight="1" x14ac:dyDescent="0.25">
      <c r="D45" s="9"/>
      <c r="L45" s="44"/>
    </row>
    <row r="46" spans="4:12" ht="15.75" customHeight="1" x14ac:dyDescent="0.25">
      <c r="D46" s="9"/>
      <c r="L46" s="44"/>
    </row>
    <row r="47" spans="4:12" ht="15.75" customHeight="1" x14ac:dyDescent="0.25">
      <c r="D47" s="9"/>
      <c r="L47" s="44"/>
    </row>
    <row r="48" spans="4:12" ht="15.75" customHeight="1" x14ac:dyDescent="0.25">
      <c r="D48" s="9"/>
      <c r="L48" s="44"/>
    </row>
    <row r="49" spans="4:12" ht="15.75" customHeight="1" x14ac:dyDescent="0.25">
      <c r="D49" s="9"/>
      <c r="L49" s="44"/>
    </row>
    <row r="50" spans="4:12" ht="15.75" customHeight="1" x14ac:dyDescent="0.25">
      <c r="D50" s="9"/>
      <c r="L50" s="44"/>
    </row>
    <row r="51" spans="4:12" ht="15.75" customHeight="1" x14ac:dyDescent="0.25">
      <c r="D51" s="9"/>
      <c r="L51" s="44"/>
    </row>
    <row r="52" spans="4:12" ht="15.75" customHeight="1" x14ac:dyDescent="0.25">
      <c r="D52" s="9"/>
      <c r="L52" s="44"/>
    </row>
    <row r="53" spans="4:12" ht="15.75" customHeight="1" x14ac:dyDescent="0.25">
      <c r="D53" s="9"/>
      <c r="L53" s="44"/>
    </row>
    <row r="54" spans="4:12" ht="15.75" customHeight="1" x14ac:dyDescent="0.25">
      <c r="D54" s="9"/>
      <c r="L54" s="44"/>
    </row>
    <row r="55" spans="4:12" ht="15.75" customHeight="1" x14ac:dyDescent="0.25">
      <c r="D55" s="9"/>
      <c r="L55" s="44"/>
    </row>
    <row r="56" spans="4:12" ht="15.75" customHeight="1" x14ac:dyDescent="0.25">
      <c r="D56" s="9"/>
      <c r="L56" s="44"/>
    </row>
    <row r="57" spans="4:12" ht="15.75" customHeight="1" x14ac:dyDescent="0.25">
      <c r="D57" s="9"/>
      <c r="L57" s="44"/>
    </row>
    <row r="58" spans="4:12" ht="15.75" customHeight="1" x14ac:dyDescent="0.25">
      <c r="D58" s="9"/>
      <c r="L58" s="44"/>
    </row>
    <row r="59" spans="4:12" ht="15.75" customHeight="1" x14ac:dyDescent="0.25">
      <c r="D59" s="9"/>
      <c r="L59" s="44"/>
    </row>
    <row r="60" spans="4:12" ht="15.75" customHeight="1" x14ac:dyDescent="0.25">
      <c r="D60" s="9"/>
      <c r="L60" s="44"/>
    </row>
    <row r="61" spans="4:12" ht="15.75" customHeight="1" x14ac:dyDescent="0.25">
      <c r="D61" s="9"/>
      <c r="L61" s="44"/>
    </row>
    <row r="62" spans="4:12" ht="15.75" customHeight="1" x14ac:dyDescent="0.25">
      <c r="D62" s="9"/>
      <c r="L62" s="44"/>
    </row>
    <row r="63" spans="4:12" ht="15.75" customHeight="1" x14ac:dyDescent="0.25">
      <c r="D63" s="9"/>
      <c r="L63" s="44"/>
    </row>
    <row r="64" spans="4:12" ht="15.75" customHeight="1" x14ac:dyDescent="0.25">
      <c r="D64" s="9"/>
      <c r="L64" s="44"/>
    </row>
    <row r="65" spans="4:12" ht="15.75" customHeight="1" x14ac:dyDescent="0.25">
      <c r="D65" s="9"/>
      <c r="L65" s="44"/>
    </row>
    <row r="66" spans="4:12" ht="15.75" customHeight="1" x14ac:dyDescent="0.25">
      <c r="D66" s="9"/>
      <c r="L66" s="44"/>
    </row>
    <row r="67" spans="4:12" ht="15.75" customHeight="1" x14ac:dyDescent="0.25">
      <c r="D67" s="9"/>
      <c r="L67" s="44"/>
    </row>
    <row r="68" spans="4:12" ht="15.75" customHeight="1" x14ac:dyDescent="0.25">
      <c r="D68" s="9"/>
      <c r="L68" s="44"/>
    </row>
    <row r="69" spans="4:12" ht="15.75" customHeight="1" x14ac:dyDescent="0.25">
      <c r="D69" s="9"/>
      <c r="L69" s="44"/>
    </row>
    <row r="70" spans="4:12" ht="15.75" customHeight="1" x14ac:dyDescent="0.25">
      <c r="D70" s="9"/>
      <c r="L70" s="44"/>
    </row>
    <row r="71" spans="4:12" ht="15.75" customHeight="1" x14ac:dyDescent="0.25">
      <c r="D71" s="9"/>
      <c r="L71" s="44"/>
    </row>
    <row r="72" spans="4:12" ht="15.75" customHeight="1" x14ac:dyDescent="0.25">
      <c r="D72" s="9"/>
      <c r="L72" s="44"/>
    </row>
    <row r="73" spans="4:12" ht="15.75" customHeight="1" x14ac:dyDescent="0.25">
      <c r="D73" s="9"/>
      <c r="L73" s="44"/>
    </row>
    <row r="74" spans="4:12" ht="15.75" customHeight="1" x14ac:dyDescent="0.25">
      <c r="D74" s="9"/>
      <c r="L74" s="44"/>
    </row>
    <row r="75" spans="4:12" ht="15.75" customHeight="1" x14ac:dyDescent="0.25">
      <c r="D75" s="9"/>
      <c r="L75" s="44"/>
    </row>
    <row r="76" spans="4:12" ht="15.75" customHeight="1" x14ac:dyDescent="0.25">
      <c r="D76" s="9"/>
      <c r="L76" s="44"/>
    </row>
    <row r="77" spans="4:12" ht="15.75" customHeight="1" x14ac:dyDescent="0.25">
      <c r="D77" s="9"/>
      <c r="L77" s="44"/>
    </row>
    <row r="78" spans="4:12" ht="15.75" customHeight="1" x14ac:dyDescent="0.25">
      <c r="D78" s="9"/>
      <c r="L78" s="44"/>
    </row>
    <row r="79" spans="4:12" ht="15.75" customHeight="1" x14ac:dyDescent="0.25">
      <c r="D79" s="9"/>
      <c r="L79" s="44"/>
    </row>
    <row r="80" spans="4:12" ht="15.75" customHeight="1" x14ac:dyDescent="0.25">
      <c r="D80" s="9"/>
      <c r="L80" s="44"/>
    </row>
    <row r="81" spans="4:12" ht="15.75" customHeight="1" x14ac:dyDescent="0.25">
      <c r="D81" s="9"/>
      <c r="L81" s="44"/>
    </row>
    <row r="82" spans="4:12" ht="15.75" customHeight="1" x14ac:dyDescent="0.25">
      <c r="D82" s="9"/>
      <c r="L82" s="44"/>
    </row>
    <row r="83" spans="4:12" ht="15.75" customHeight="1" x14ac:dyDescent="0.25">
      <c r="D83" s="9"/>
      <c r="L83" s="44"/>
    </row>
    <row r="84" spans="4:12" ht="15.75" customHeight="1" x14ac:dyDescent="0.25">
      <c r="D84" s="9"/>
      <c r="L84" s="44"/>
    </row>
    <row r="85" spans="4:12" ht="15.75" customHeight="1" x14ac:dyDescent="0.25">
      <c r="D85" s="9"/>
      <c r="L85" s="44"/>
    </row>
    <row r="86" spans="4:12" ht="15.75" customHeight="1" x14ac:dyDescent="0.25">
      <c r="D86" s="9"/>
      <c r="L86" s="44"/>
    </row>
    <row r="87" spans="4:12" ht="15.75" customHeight="1" x14ac:dyDescent="0.25">
      <c r="D87" s="9"/>
      <c r="L87" s="44"/>
    </row>
    <row r="88" spans="4:12" ht="15.75" customHeight="1" x14ac:dyDescent="0.25">
      <c r="D88" s="9"/>
      <c r="L88" s="44"/>
    </row>
    <row r="89" spans="4:12" ht="15.75" customHeight="1" x14ac:dyDescent="0.25">
      <c r="D89" s="9"/>
      <c r="L89" s="44"/>
    </row>
    <row r="90" spans="4:12" ht="15.75" customHeight="1" x14ac:dyDescent="0.25">
      <c r="D90" s="9"/>
      <c r="L90" s="44"/>
    </row>
    <row r="91" spans="4:12" ht="15.75" customHeight="1" x14ac:dyDescent="0.25">
      <c r="D91" s="9"/>
      <c r="L91" s="44"/>
    </row>
    <row r="92" spans="4:12" ht="15.75" customHeight="1" x14ac:dyDescent="0.25">
      <c r="D92" s="9"/>
      <c r="L92" s="44"/>
    </row>
    <row r="93" spans="4:12" ht="15.75" customHeight="1" x14ac:dyDescent="0.25">
      <c r="D93" s="9"/>
      <c r="L93" s="44"/>
    </row>
    <row r="94" spans="4:12" ht="15.75" customHeight="1" x14ac:dyDescent="0.25">
      <c r="D94" s="9"/>
      <c r="L94" s="44"/>
    </row>
    <row r="95" spans="4:12" ht="15.75" customHeight="1" x14ac:dyDescent="0.25">
      <c r="D95" s="9"/>
      <c r="L95" s="44"/>
    </row>
    <row r="96" spans="4:12" ht="15.75" customHeight="1" x14ac:dyDescent="0.25">
      <c r="D96" s="9"/>
      <c r="L96" s="44"/>
    </row>
    <row r="97" spans="4:12" ht="15.75" customHeight="1" x14ac:dyDescent="0.25">
      <c r="D97" s="9"/>
      <c r="L97" s="44"/>
    </row>
    <row r="98" spans="4:12" ht="15.75" customHeight="1" x14ac:dyDescent="0.25">
      <c r="D98" s="9"/>
      <c r="L98" s="44"/>
    </row>
    <row r="99" spans="4:12" ht="15.75" customHeight="1" x14ac:dyDescent="0.25">
      <c r="D99" s="9"/>
      <c r="L99" s="44"/>
    </row>
    <row r="100" spans="4:12" ht="15.75" customHeight="1" x14ac:dyDescent="0.25">
      <c r="D100" s="9"/>
      <c r="L100" s="44"/>
    </row>
    <row r="101" spans="4:12" ht="15.75" customHeight="1" x14ac:dyDescent="0.25">
      <c r="D101" s="9"/>
      <c r="L101" s="44"/>
    </row>
    <row r="102" spans="4:12" ht="15.75" customHeight="1" x14ac:dyDescent="0.25">
      <c r="D102" s="9"/>
      <c r="L102" s="44"/>
    </row>
    <row r="103" spans="4:12" ht="15.75" customHeight="1" x14ac:dyDescent="0.25">
      <c r="D103" s="9"/>
      <c r="L103" s="44"/>
    </row>
    <row r="104" spans="4:12" ht="15.75" customHeight="1" x14ac:dyDescent="0.25">
      <c r="D104" s="9"/>
      <c r="L104" s="44"/>
    </row>
    <row r="105" spans="4:12" ht="15.75" customHeight="1" x14ac:dyDescent="0.25">
      <c r="D105" s="9"/>
      <c r="L105" s="44"/>
    </row>
    <row r="106" spans="4:12" ht="15.75" customHeight="1" x14ac:dyDescent="0.25">
      <c r="D106" s="9"/>
      <c r="L106" s="44"/>
    </row>
    <row r="107" spans="4:12" ht="15.75" customHeight="1" x14ac:dyDescent="0.25">
      <c r="D107" s="9"/>
      <c r="L107" s="44"/>
    </row>
    <row r="108" spans="4:12" ht="15.75" customHeight="1" x14ac:dyDescent="0.25">
      <c r="D108" s="9"/>
      <c r="L108" s="44"/>
    </row>
    <row r="109" spans="4:12" ht="15.75" customHeight="1" x14ac:dyDescent="0.25">
      <c r="D109" s="9"/>
      <c r="L109" s="44"/>
    </row>
    <row r="110" spans="4:12" ht="15.75" customHeight="1" x14ac:dyDescent="0.25">
      <c r="D110" s="9"/>
      <c r="L110" s="44"/>
    </row>
    <row r="111" spans="4:12" ht="15.75" customHeight="1" x14ac:dyDescent="0.25">
      <c r="D111" s="9"/>
      <c r="L111" s="44"/>
    </row>
    <row r="112" spans="4:12" ht="15.75" customHeight="1" x14ac:dyDescent="0.25">
      <c r="D112" s="9"/>
      <c r="L112" s="44"/>
    </row>
    <row r="113" spans="4:12" ht="15.75" customHeight="1" x14ac:dyDescent="0.25">
      <c r="D113" s="9"/>
      <c r="L113" s="44"/>
    </row>
    <row r="114" spans="4:12" ht="15.75" customHeight="1" x14ac:dyDescent="0.25">
      <c r="D114" s="9"/>
      <c r="L114" s="44"/>
    </row>
    <row r="115" spans="4:12" ht="15.75" customHeight="1" x14ac:dyDescent="0.25">
      <c r="D115" s="9"/>
      <c r="L115" s="44"/>
    </row>
    <row r="116" spans="4:12" ht="15.75" customHeight="1" x14ac:dyDescent="0.25">
      <c r="D116" s="9"/>
      <c r="L116" s="44"/>
    </row>
    <row r="117" spans="4:12" ht="15.75" customHeight="1" x14ac:dyDescent="0.25">
      <c r="D117" s="9"/>
      <c r="L117" s="44"/>
    </row>
    <row r="118" spans="4:12" ht="15.75" customHeight="1" x14ac:dyDescent="0.25">
      <c r="D118" s="9"/>
      <c r="L118" s="44"/>
    </row>
    <row r="119" spans="4:12" ht="15.75" customHeight="1" x14ac:dyDescent="0.25">
      <c r="D119" s="9"/>
      <c r="L119" s="44"/>
    </row>
    <row r="120" spans="4:12" ht="15.75" customHeight="1" x14ac:dyDescent="0.25">
      <c r="D120" s="9"/>
      <c r="L120" s="44"/>
    </row>
    <row r="121" spans="4:12" ht="15.75" customHeight="1" x14ac:dyDescent="0.25">
      <c r="D121" s="9"/>
      <c r="L121" s="44"/>
    </row>
    <row r="122" spans="4:12" ht="15.75" customHeight="1" x14ac:dyDescent="0.25">
      <c r="D122" s="9"/>
      <c r="L122" s="44"/>
    </row>
    <row r="123" spans="4:12" ht="15.75" customHeight="1" x14ac:dyDescent="0.25">
      <c r="D123" s="9"/>
      <c r="L123" s="44"/>
    </row>
    <row r="124" spans="4:12" ht="15.75" customHeight="1" x14ac:dyDescent="0.25">
      <c r="D124" s="9"/>
      <c r="L124" s="44"/>
    </row>
    <row r="125" spans="4:12" ht="15.75" customHeight="1" x14ac:dyDescent="0.25">
      <c r="D125" s="9"/>
      <c r="L125" s="44"/>
    </row>
    <row r="126" spans="4:12" ht="15.75" customHeight="1" x14ac:dyDescent="0.25">
      <c r="D126" s="9"/>
      <c r="L126" s="44"/>
    </row>
    <row r="127" spans="4:12" ht="15.75" customHeight="1" x14ac:dyDescent="0.25">
      <c r="D127" s="9"/>
      <c r="L127" s="44"/>
    </row>
    <row r="128" spans="4:12" ht="15.75" customHeight="1" x14ac:dyDescent="0.25">
      <c r="D128" s="9"/>
      <c r="L128" s="44"/>
    </row>
    <row r="129" spans="4:12" ht="15.75" customHeight="1" x14ac:dyDescent="0.25">
      <c r="D129" s="9"/>
      <c r="L129" s="44"/>
    </row>
    <row r="130" spans="4:12" ht="15.75" customHeight="1" x14ac:dyDescent="0.25">
      <c r="D130" s="9"/>
      <c r="L130" s="44"/>
    </row>
    <row r="131" spans="4:12" ht="15.75" customHeight="1" x14ac:dyDescent="0.25">
      <c r="D131" s="9"/>
      <c r="L131" s="44"/>
    </row>
    <row r="132" spans="4:12" ht="15.75" customHeight="1" x14ac:dyDescent="0.25">
      <c r="D132" s="9"/>
      <c r="L132" s="44"/>
    </row>
    <row r="133" spans="4:12" ht="15.75" customHeight="1" x14ac:dyDescent="0.25">
      <c r="D133" s="9"/>
      <c r="L133" s="44"/>
    </row>
    <row r="134" spans="4:12" ht="15.75" customHeight="1" x14ac:dyDescent="0.25">
      <c r="D134" s="9"/>
      <c r="L134" s="44"/>
    </row>
    <row r="135" spans="4:12" ht="15.75" customHeight="1" x14ac:dyDescent="0.25">
      <c r="D135" s="9"/>
      <c r="L135" s="44"/>
    </row>
    <row r="136" spans="4:12" ht="15.75" customHeight="1" x14ac:dyDescent="0.25">
      <c r="D136" s="9"/>
      <c r="L136" s="44"/>
    </row>
    <row r="137" spans="4:12" ht="15.75" customHeight="1" x14ac:dyDescent="0.25">
      <c r="D137" s="9"/>
      <c r="L137" s="44"/>
    </row>
    <row r="138" spans="4:12" ht="15.75" customHeight="1" x14ac:dyDescent="0.25">
      <c r="D138" s="9"/>
      <c r="L138" s="44"/>
    </row>
    <row r="139" spans="4:12" ht="15.75" customHeight="1" x14ac:dyDescent="0.25">
      <c r="D139" s="9"/>
      <c r="L139" s="44"/>
    </row>
    <row r="140" spans="4:12" ht="15.75" customHeight="1" x14ac:dyDescent="0.25">
      <c r="D140" s="9"/>
      <c r="L140" s="44"/>
    </row>
    <row r="141" spans="4:12" ht="15.75" customHeight="1" x14ac:dyDescent="0.25">
      <c r="D141" s="9"/>
      <c r="L141" s="44"/>
    </row>
    <row r="142" spans="4:12" ht="15.75" customHeight="1" x14ac:dyDescent="0.25">
      <c r="D142" s="9"/>
      <c r="L142" s="44"/>
    </row>
    <row r="143" spans="4:12" ht="15.75" customHeight="1" x14ac:dyDescent="0.25">
      <c r="D143" s="9"/>
      <c r="L143" s="44"/>
    </row>
    <row r="144" spans="4:12" ht="15.75" customHeight="1" x14ac:dyDescent="0.25">
      <c r="D144" s="9"/>
      <c r="L144" s="44"/>
    </row>
    <row r="145" spans="4:12" ht="15.75" customHeight="1" x14ac:dyDescent="0.25">
      <c r="D145" s="9"/>
      <c r="L145" s="44"/>
    </row>
    <row r="146" spans="4:12" ht="15.75" customHeight="1" x14ac:dyDescent="0.25">
      <c r="D146" s="9"/>
      <c r="L146" s="44"/>
    </row>
    <row r="147" spans="4:12" ht="15.75" customHeight="1" x14ac:dyDescent="0.25">
      <c r="D147" s="9"/>
      <c r="L147" s="44"/>
    </row>
    <row r="148" spans="4:12" ht="15.75" customHeight="1" x14ac:dyDescent="0.25">
      <c r="D148" s="9"/>
      <c r="L148" s="44"/>
    </row>
    <row r="149" spans="4:12" ht="15.75" customHeight="1" x14ac:dyDescent="0.25">
      <c r="D149" s="9"/>
      <c r="L149" s="44"/>
    </row>
    <row r="150" spans="4:12" ht="15.75" customHeight="1" x14ac:dyDescent="0.25">
      <c r="D150" s="9"/>
      <c r="L150" s="44"/>
    </row>
    <row r="151" spans="4:12" ht="15.75" customHeight="1" x14ac:dyDescent="0.25">
      <c r="D151" s="9"/>
      <c r="L151" s="44"/>
    </row>
    <row r="152" spans="4:12" ht="15.75" customHeight="1" x14ac:dyDescent="0.25">
      <c r="D152" s="9"/>
      <c r="L152" s="44"/>
    </row>
    <row r="153" spans="4:12" ht="15.75" customHeight="1" x14ac:dyDescent="0.25">
      <c r="D153" s="9"/>
      <c r="L153" s="44"/>
    </row>
    <row r="154" spans="4:12" ht="15.75" customHeight="1" x14ac:dyDescent="0.25">
      <c r="D154" s="9"/>
      <c r="L154" s="44"/>
    </row>
    <row r="155" spans="4:12" ht="15.75" customHeight="1" x14ac:dyDescent="0.25">
      <c r="D155" s="9"/>
      <c r="L155" s="44"/>
    </row>
    <row r="156" spans="4:12" ht="15.75" customHeight="1" x14ac:dyDescent="0.25">
      <c r="D156" s="9"/>
      <c r="L156" s="44"/>
    </row>
    <row r="157" spans="4:12" ht="15.75" customHeight="1" x14ac:dyDescent="0.25">
      <c r="D157" s="9"/>
      <c r="L157" s="44"/>
    </row>
    <row r="158" spans="4:12" ht="15.75" customHeight="1" x14ac:dyDescent="0.25">
      <c r="D158" s="9"/>
      <c r="L158" s="44"/>
    </row>
    <row r="159" spans="4:12" ht="15.75" customHeight="1" x14ac:dyDescent="0.25">
      <c r="D159" s="9"/>
      <c r="L159" s="44"/>
    </row>
    <row r="160" spans="4:12" ht="15.75" customHeight="1" x14ac:dyDescent="0.25">
      <c r="D160" s="9"/>
      <c r="L160" s="44"/>
    </row>
    <row r="161" spans="4:12" ht="15.75" customHeight="1" x14ac:dyDescent="0.25">
      <c r="D161" s="9"/>
      <c r="L161" s="44"/>
    </row>
    <row r="162" spans="4:12" ht="15.75" customHeight="1" x14ac:dyDescent="0.25">
      <c r="D162" s="9"/>
      <c r="L162" s="44"/>
    </row>
    <row r="163" spans="4:12" ht="15.75" customHeight="1" x14ac:dyDescent="0.25">
      <c r="D163" s="9"/>
      <c r="L163" s="44"/>
    </row>
    <row r="164" spans="4:12" ht="15.75" customHeight="1" x14ac:dyDescent="0.25">
      <c r="D164" s="9"/>
      <c r="L164" s="44"/>
    </row>
    <row r="165" spans="4:12" ht="15.75" customHeight="1" x14ac:dyDescent="0.25">
      <c r="D165" s="9"/>
      <c r="L165" s="44"/>
    </row>
    <row r="166" spans="4:12" ht="15.75" customHeight="1" x14ac:dyDescent="0.25">
      <c r="D166" s="9"/>
      <c r="L166" s="44"/>
    </row>
    <row r="167" spans="4:12" ht="15.75" customHeight="1" x14ac:dyDescent="0.25">
      <c r="D167" s="9"/>
      <c r="L167" s="44"/>
    </row>
    <row r="168" spans="4:12" ht="15.75" customHeight="1" x14ac:dyDescent="0.25">
      <c r="D168" s="9"/>
      <c r="L168" s="44"/>
    </row>
    <row r="169" spans="4:12" ht="15.75" customHeight="1" x14ac:dyDescent="0.25">
      <c r="D169" s="9"/>
      <c r="L169" s="44"/>
    </row>
    <row r="170" spans="4:12" ht="15.75" customHeight="1" x14ac:dyDescent="0.25">
      <c r="D170" s="9"/>
      <c r="L170" s="44"/>
    </row>
    <row r="171" spans="4:12" ht="15.75" customHeight="1" x14ac:dyDescent="0.25">
      <c r="D171" s="9"/>
      <c r="L171" s="44"/>
    </row>
    <row r="172" spans="4:12" ht="15.75" customHeight="1" x14ac:dyDescent="0.25">
      <c r="D172" s="9"/>
      <c r="L172" s="44"/>
    </row>
    <row r="173" spans="4:12" ht="15.75" customHeight="1" x14ac:dyDescent="0.25">
      <c r="D173" s="9"/>
      <c r="L173" s="44"/>
    </row>
    <row r="174" spans="4:12" ht="15.75" customHeight="1" x14ac:dyDescent="0.25">
      <c r="D174" s="9"/>
      <c r="L174" s="44"/>
    </row>
    <row r="175" spans="4:12" ht="15.75" customHeight="1" x14ac:dyDescent="0.25">
      <c r="D175" s="9"/>
      <c r="L175" s="44"/>
    </row>
    <row r="176" spans="4:12" ht="15.75" customHeight="1" x14ac:dyDescent="0.25">
      <c r="D176" s="9"/>
      <c r="L176" s="44"/>
    </row>
    <row r="177" spans="4:12" ht="15.75" customHeight="1" x14ac:dyDescent="0.25">
      <c r="D177" s="9"/>
      <c r="L177" s="44"/>
    </row>
    <row r="178" spans="4:12" ht="15.75" customHeight="1" x14ac:dyDescent="0.25">
      <c r="D178" s="9"/>
      <c r="L178" s="44"/>
    </row>
    <row r="179" spans="4:12" ht="15.75" customHeight="1" x14ac:dyDescent="0.25">
      <c r="D179" s="9"/>
      <c r="L179" s="44"/>
    </row>
    <row r="180" spans="4:12" ht="15.75" customHeight="1" x14ac:dyDescent="0.25">
      <c r="D180" s="9"/>
      <c r="L180" s="44"/>
    </row>
    <row r="181" spans="4:12" ht="15.75" customHeight="1" x14ac:dyDescent="0.25">
      <c r="D181" s="9"/>
      <c r="L181" s="44"/>
    </row>
    <row r="182" spans="4:12" ht="15.75" customHeight="1" x14ac:dyDescent="0.25">
      <c r="D182" s="9"/>
      <c r="L182" s="44"/>
    </row>
    <row r="183" spans="4:12" ht="15.75" customHeight="1" x14ac:dyDescent="0.25">
      <c r="D183" s="9"/>
      <c r="L183" s="44"/>
    </row>
    <row r="184" spans="4:12" ht="15.75" customHeight="1" x14ac:dyDescent="0.25">
      <c r="D184" s="9"/>
      <c r="L184" s="44"/>
    </row>
    <row r="185" spans="4:12" ht="15.75" customHeight="1" x14ac:dyDescent="0.25">
      <c r="D185" s="9"/>
      <c r="L185" s="44"/>
    </row>
    <row r="186" spans="4:12" ht="15.75" customHeight="1" x14ac:dyDescent="0.25">
      <c r="D186" s="9"/>
      <c r="L186" s="44"/>
    </row>
    <row r="187" spans="4:12" ht="15.75" customHeight="1" x14ac:dyDescent="0.25">
      <c r="D187" s="9"/>
      <c r="L187" s="44"/>
    </row>
    <row r="188" spans="4:12" ht="15.75" customHeight="1" x14ac:dyDescent="0.25">
      <c r="D188" s="9"/>
      <c r="L188" s="44"/>
    </row>
    <row r="189" spans="4:12" ht="15.75" customHeight="1" x14ac:dyDescent="0.25">
      <c r="D189" s="9"/>
      <c r="L189" s="44"/>
    </row>
    <row r="190" spans="4:12" ht="15.75" customHeight="1" x14ac:dyDescent="0.25">
      <c r="D190" s="9"/>
      <c r="L190" s="44"/>
    </row>
    <row r="191" spans="4:12" ht="15.75" customHeight="1" x14ac:dyDescent="0.25">
      <c r="D191" s="9"/>
      <c r="L191" s="44"/>
    </row>
    <row r="192" spans="4:12" ht="15.75" customHeight="1" x14ac:dyDescent="0.25">
      <c r="D192" s="9"/>
      <c r="L192" s="44"/>
    </row>
    <row r="193" spans="4:12" ht="15.75" customHeight="1" x14ac:dyDescent="0.25">
      <c r="D193" s="9"/>
      <c r="L193" s="44"/>
    </row>
    <row r="194" spans="4:12" ht="15.75" customHeight="1" x14ac:dyDescent="0.25">
      <c r="D194" s="9"/>
      <c r="L194" s="44"/>
    </row>
    <row r="195" spans="4:12" ht="15.75" customHeight="1" x14ac:dyDescent="0.25">
      <c r="D195" s="9"/>
      <c r="L195" s="44"/>
    </row>
    <row r="196" spans="4:12" ht="15.75" customHeight="1" x14ac:dyDescent="0.25">
      <c r="D196" s="9"/>
      <c r="L196" s="44"/>
    </row>
    <row r="197" spans="4:12" ht="15.75" customHeight="1" x14ac:dyDescent="0.25">
      <c r="D197" s="9"/>
      <c r="L197" s="44"/>
    </row>
    <row r="198" spans="4:12" ht="15.75" customHeight="1" x14ac:dyDescent="0.25">
      <c r="D198" s="9"/>
      <c r="L198" s="44"/>
    </row>
    <row r="199" spans="4:12" ht="15.75" customHeight="1" x14ac:dyDescent="0.25">
      <c r="D199" s="9"/>
      <c r="L199" s="44"/>
    </row>
    <row r="200" spans="4:12" ht="15.75" customHeight="1" x14ac:dyDescent="0.25">
      <c r="D200" s="9"/>
      <c r="L200" s="44"/>
    </row>
    <row r="201" spans="4:12" ht="15.75" customHeight="1" x14ac:dyDescent="0.25">
      <c r="D201" s="9"/>
      <c r="L201" s="44"/>
    </row>
    <row r="202" spans="4:12" ht="15.75" customHeight="1" x14ac:dyDescent="0.25">
      <c r="D202" s="9"/>
      <c r="L202" s="44"/>
    </row>
    <row r="203" spans="4:12" ht="15.75" customHeight="1" x14ac:dyDescent="0.25">
      <c r="D203" s="9"/>
      <c r="L203" s="44"/>
    </row>
    <row r="204" spans="4:12" ht="15.75" customHeight="1" x14ac:dyDescent="0.25">
      <c r="D204" s="9"/>
      <c r="L204" s="44"/>
    </row>
    <row r="205" spans="4:12" ht="15.75" customHeight="1" x14ac:dyDescent="0.25">
      <c r="D205" s="9"/>
      <c r="L205" s="44"/>
    </row>
    <row r="206" spans="4:12" ht="15.75" customHeight="1" x14ac:dyDescent="0.25">
      <c r="D206" s="9"/>
      <c r="L206" s="44"/>
    </row>
    <row r="207" spans="4:12" ht="15.75" customHeight="1" x14ac:dyDescent="0.25">
      <c r="D207" s="9"/>
      <c r="L207" s="44"/>
    </row>
    <row r="208" spans="4:12" ht="15.75" customHeight="1" x14ac:dyDescent="0.25">
      <c r="D208" s="9"/>
      <c r="L208" s="44"/>
    </row>
    <row r="209" spans="4:12" ht="15.75" customHeight="1" x14ac:dyDescent="0.25">
      <c r="D209" s="9"/>
      <c r="L209" s="44"/>
    </row>
    <row r="210" spans="4:12" ht="15.75" customHeight="1" x14ac:dyDescent="0.25">
      <c r="D210" s="9"/>
      <c r="L210" s="44"/>
    </row>
    <row r="211" spans="4:12" ht="15.75" customHeight="1" x14ac:dyDescent="0.25">
      <c r="D211" s="9"/>
      <c r="L211" s="44"/>
    </row>
    <row r="212" spans="4:12" ht="15.75" customHeight="1" x14ac:dyDescent="0.25">
      <c r="D212" s="9"/>
      <c r="L212" s="44"/>
    </row>
    <row r="213" spans="4:12" ht="15.75" customHeight="1" x14ac:dyDescent="0.25">
      <c r="D213" s="9"/>
      <c r="L213" s="44"/>
    </row>
    <row r="214" spans="4:12" ht="15.75" customHeight="1" x14ac:dyDescent="0.25">
      <c r="D214" s="9"/>
      <c r="L214" s="44"/>
    </row>
    <row r="215" spans="4:12" ht="15.75" customHeight="1" x14ac:dyDescent="0.25">
      <c r="D215" s="9"/>
      <c r="L215" s="44"/>
    </row>
    <row r="216" spans="4:12" ht="15.75" customHeight="1" x14ac:dyDescent="0.25">
      <c r="D216" s="9"/>
      <c r="L216" s="44"/>
    </row>
    <row r="217" spans="4:12" ht="15.75" customHeight="1" x14ac:dyDescent="0.25">
      <c r="D217" s="9"/>
      <c r="L217" s="44"/>
    </row>
    <row r="218" spans="4:12" ht="15.75" customHeight="1" x14ac:dyDescent="0.25">
      <c r="D218" s="9"/>
      <c r="L218" s="44"/>
    </row>
    <row r="219" spans="4:12" ht="15.75" customHeight="1" x14ac:dyDescent="0.25">
      <c r="D219" s="9"/>
      <c r="L219" s="44"/>
    </row>
    <row r="220" spans="4:12" ht="15.75" customHeight="1" x14ac:dyDescent="0.25">
      <c r="D220" s="9"/>
      <c r="L220" s="44"/>
    </row>
    <row r="221" spans="4:12" ht="15.75" customHeight="1" x14ac:dyDescent="0.25">
      <c r="D221" s="9"/>
      <c r="L221" s="44"/>
    </row>
    <row r="222" spans="4:12" ht="15.75" customHeight="1" x14ac:dyDescent="0.25">
      <c r="D222" s="9"/>
      <c r="L222" s="44"/>
    </row>
    <row r="223" spans="4:12" ht="15.75" customHeight="1" x14ac:dyDescent="0.25">
      <c r="D223" s="9"/>
      <c r="L223" s="44"/>
    </row>
    <row r="224" spans="4:12" ht="15.75" customHeight="1" x14ac:dyDescent="0.25">
      <c r="D224" s="9"/>
      <c r="L224" s="44"/>
    </row>
    <row r="225" spans="4:12" ht="15.75" customHeight="1" x14ac:dyDescent="0.25">
      <c r="D225" s="9"/>
      <c r="L225" s="44"/>
    </row>
    <row r="226" spans="4:12" ht="15.75" customHeight="1" x14ac:dyDescent="0.25">
      <c r="D226" s="9"/>
      <c r="L226" s="44"/>
    </row>
    <row r="227" spans="4:12" ht="15.75" customHeight="1" x14ac:dyDescent="0.25">
      <c r="D227" s="9"/>
      <c r="L227" s="44"/>
    </row>
    <row r="228" spans="4:12" ht="15.75" customHeight="1" x14ac:dyDescent="0.25">
      <c r="D228" s="9"/>
      <c r="L228" s="44"/>
    </row>
    <row r="229" spans="4:12" ht="15.75" customHeight="1" x14ac:dyDescent="0.25">
      <c r="D229" s="9"/>
      <c r="L229" s="44"/>
    </row>
    <row r="230" spans="4:12" ht="15.75" customHeight="1" x14ac:dyDescent="0.25">
      <c r="D230" s="9"/>
      <c r="L230" s="44"/>
    </row>
    <row r="231" spans="4:12" ht="15.75" customHeight="1" x14ac:dyDescent="0.25">
      <c r="D231" s="9"/>
      <c r="L231" s="44"/>
    </row>
    <row r="232" spans="4:12" ht="15.75" customHeight="1" x14ac:dyDescent="0.25">
      <c r="D232" s="9"/>
      <c r="L232" s="44"/>
    </row>
    <row r="233" spans="4:12" ht="15.75" customHeight="1" x14ac:dyDescent="0.25">
      <c r="D233" s="9"/>
      <c r="L233" s="44"/>
    </row>
    <row r="234" spans="4:12" ht="15.75" customHeight="1" x14ac:dyDescent="0.25">
      <c r="D234" s="9"/>
      <c r="L234" s="44"/>
    </row>
    <row r="235" spans="4:12" ht="15.75" customHeight="1" x14ac:dyDescent="0.25">
      <c r="D235" s="9"/>
      <c r="L235" s="44"/>
    </row>
    <row r="236" spans="4:12" ht="15.75" customHeight="1" x14ac:dyDescent="0.25">
      <c r="D236" s="9"/>
      <c r="L236" s="44"/>
    </row>
    <row r="237" spans="4:12" ht="15.75" customHeight="1" x14ac:dyDescent="0.25">
      <c r="D237" s="9"/>
      <c r="L237" s="44"/>
    </row>
    <row r="238" spans="4:12" ht="15.75" customHeight="1" x14ac:dyDescent="0.25">
      <c r="D238" s="9"/>
      <c r="L238" s="44"/>
    </row>
    <row r="239" spans="4:12" ht="15.75" customHeight="1" x14ac:dyDescent="0.25">
      <c r="D239" s="9"/>
      <c r="L239" s="44"/>
    </row>
    <row r="240" spans="4:12" ht="15.75" customHeight="1" x14ac:dyDescent="0.25">
      <c r="D240" s="9"/>
      <c r="L240" s="44"/>
    </row>
    <row r="241" spans="4:12" ht="15.75" customHeight="1" x14ac:dyDescent="0.25">
      <c r="D241" s="9"/>
      <c r="L241" s="44"/>
    </row>
    <row r="242" spans="4:12" ht="15.75" customHeight="1" x14ac:dyDescent="0.25">
      <c r="D242" s="9"/>
      <c r="L242" s="44"/>
    </row>
    <row r="243" spans="4:12" ht="15.75" customHeight="1" x14ac:dyDescent="0.25">
      <c r="D243" s="9"/>
      <c r="L243" s="44"/>
    </row>
    <row r="244" spans="4:12" ht="15.75" customHeight="1" x14ac:dyDescent="0.25">
      <c r="D244" s="9"/>
      <c r="L244" s="44"/>
    </row>
    <row r="245" spans="4:12" ht="15.75" customHeight="1" x14ac:dyDescent="0.25">
      <c r="D245" s="9"/>
      <c r="L245" s="44"/>
    </row>
    <row r="246" spans="4:12" ht="15.75" customHeight="1" x14ac:dyDescent="0.25">
      <c r="D246" s="9"/>
      <c r="L246" s="44"/>
    </row>
    <row r="247" spans="4:12" ht="15.75" customHeight="1" x14ac:dyDescent="0.25">
      <c r="D247" s="9"/>
      <c r="L247" s="44"/>
    </row>
    <row r="248" spans="4:12" ht="15.75" customHeight="1" x14ac:dyDescent="0.25">
      <c r="D248" s="9"/>
      <c r="L248" s="44"/>
    </row>
    <row r="249" spans="4:12" ht="15.75" customHeight="1" x14ac:dyDescent="0.25">
      <c r="D249" s="9"/>
      <c r="L249" s="44"/>
    </row>
    <row r="250" spans="4:12" ht="15.75" customHeight="1" x14ac:dyDescent="0.25">
      <c r="D250" s="9"/>
      <c r="L250" s="44"/>
    </row>
    <row r="251" spans="4:12" ht="15.75" customHeight="1" x14ac:dyDescent="0.25">
      <c r="D251" s="9"/>
      <c r="L251" s="44"/>
    </row>
    <row r="252" spans="4:12" ht="15.75" customHeight="1" x14ac:dyDescent="0.25">
      <c r="D252" s="9"/>
      <c r="L252" s="44"/>
    </row>
    <row r="253" spans="4:12" ht="15.75" customHeight="1" x14ac:dyDescent="0.25">
      <c r="D253" s="9"/>
      <c r="L253" s="44"/>
    </row>
    <row r="254" spans="4:12" ht="15.75" customHeight="1" x14ac:dyDescent="0.25">
      <c r="D254" s="9"/>
      <c r="L254" s="44"/>
    </row>
    <row r="255" spans="4:12" ht="15.75" customHeight="1" x14ac:dyDescent="0.25">
      <c r="D255" s="9"/>
      <c r="L255" s="44"/>
    </row>
    <row r="256" spans="4:12" ht="15.75" customHeight="1" x14ac:dyDescent="0.25">
      <c r="D256" s="9"/>
      <c r="L256" s="44"/>
    </row>
    <row r="257" spans="4:12" ht="15.75" customHeight="1" x14ac:dyDescent="0.25">
      <c r="D257" s="9"/>
      <c r="L257" s="44"/>
    </row>
    <row r="258" spans="4:12" ht="15.75" customHeight="1" x14ac:dyDescent="0.25">
      <c r="D258" s="9"/>
      <c r="L258" s="44"/>
    </row>
    <row r="259" spans="4:12" ht="15.75" customHeight="1" x14ac:dyDescent="0.25">
      <c r="D259" s="9"/>
      <c r="L259" s="44"/>
    </row>
    <row r="260" spans="4:12" ht="15.75" customHeight="1" x14ac:dyDescent="0.25">
      <c r="D260" s="9"/>
      <c r="L260" s="44"/>
    </row>
    <row r="261" spans="4:12" ht="15.75" customHeight="1" x14ac:dyDescent="0.25">
      <c r="D261" s="9"/>
      <c r="L261" s="44"/>
    </row>
    <row r="262" spans="4:12" ht="15.75" customHeight="1" x14ac:dyDescent="0.25">
      <c r="D262" s="9"/>
      <c r="L262" s="44"/>
    </row>
    <row r="263" spans="4:12" ht="15.75" customHeight="1" x14ac:dyDescent="0.25">
      <c r="D263" s="9"/>
      <c r="L263" s="44"/>
    </row>
    <row r="264" spans="4:12" ht="15.75" customHeight="1" x14ac:dyDescent="0.25">
      <c r="D264" s="9"/>
      <c r="L264" s="44"/>
    </row>
    <row r="265" spans="4:12" ht="15.75" customHeight="1" x14ac:dyDescent="0.25">
      <c r="D265" s="9"/>
      <c r="L265" s="44"/>
    </row>
    <row r="266" spans="4:12" ht="15.75" customHeight="1" x14ac:dyDescent="0.25">
      <c r="D266" s="9"/>
      <c r="L266" s="44"/>
    </row>
    <row r="267" spans="4:12" ht="15.75" customHeight="1" x14ac:dyDescent="0.25">
      <c r="D267" s="9"/>
      <c r="L267" s="44"/>
    </row>
    <row r="268" spans="4:12" ht="15.75" customHeight="1" x14ac:dyDescent="0.25">
      <c r="D268" s="9"/>
      <c r="L268" s="44"/>
    </row>
    <row r="269" spans="4:12" ht="15.75" customHeight="1" x14ac:dyDescent="0.25">
      <c r="D269" s="9"/>
      <c r="L269" s="44"/>
    </row>
    <row r="270" spans="4:12" ht="15.75" customHeight="1" x14ac:dyDescent="0.25">
      <c r="D270" s="9"/>
      <c r="L270" s="44"/>
    </row>
    <row r="271" spans="4:12" ht="15.75" customHeight="1" x14ac:dyDescent="0.25">
      <c r="D271" s="9"/>
      <c r="L271" s="44"/>
    </row>
    <row r="272" spans="4:12" ht="15.75" customHeight="1" x14ac:dyDescent="0.25">
      <c r="D272" s="9"/>
      <c r="L272" s="44"/>
    </row>
    <row r="273" spans="4:12" ht="15.75" customHeight="1" x14ac:dyDescent="0.25">
      <c r="D273" s="9"/>
      <c r="L273" s="44"/>
    </row>
    <row r="274" spans="4:12" ht="15.75" customHeight="1" x14ac:dyDescent="0.25">
      <c r="D274" s="9"/>
      <c r="L274" s="44"/>
    </row>
    <row r="275" spans="4:12" ht="15.75" customHeight="1" x14ac:dyDescent="0.25">
      <c r="D275" s="9"/>
      <c r="L275" s="44"/>
    </row>
    <row r="276" spans="4:12" ht="15.75" customHeight="1" x14ac:dyDescent="0.25">
      <c r="D276" s="9"/>
      <c r="L276" s="44"/>
    </row>
    <row r="277" spans="4:12" ht="15.75" customHeight="1" x14ac:dyDescent="0.25">
      <c r="D277" s="9"/>
      <c r="L277" s="44"/>
    </row>
    <row r="278" spans="4:12" ht="15.75" customHeight="1" x14ac:dyDescent="0.25">
      <c r="D278" s="9"/>
      <c r="L278" s="44"/>
    </row>
    <row r="279" spans="4:12" ht="15.75" customHeight="1" x14ac:dyDescent="0.25">
      <c r="D279" s="9"/>
      <c r="L279" s="44"/>
    </row>
    <row r="280" spans="4:12" ht="15.75" customHeight="1" x14ac:dyDescent="0.25">
      <c r="D280" s="9"/>
      <c r="L280" s="44"/>
    </row>
    <row r="281" spans="4:12" ht="15.75" customHeight="1" x14ac:dyDescent="0.25">
      <c r="D281" s="9"/>
      <c r="L281" s="44"/>
    </row>
    <row r="282" spans="4:12" ht="15.75" customHeight="1" x14ac:dyDescent="0.25">
      <c r="D282" s="9"/>
      <c r="L282" s="44"/>
    </row>
    <row r="283" spans="4:12" ht="15.75" customHeight="1" x14ac:dyDescent="0.25">
      <c r="D283" s="9"/>
      <c r="L283" s="44"/>
    </row>
    <row r="284" spans="4:12" ht="15.75" customHeight="1" x14ac:dyDescent="0.25">
      <c r="D284" s="9"/>
      <c r="L284" s="44"/>
    </row>
    <row r="285" spans="4:12" ht="15.75" customHeight="1" x14ac:dyDescent="0.25">
      <c r="D285" s="9"/>
      <c r="L285" s="44"/>
    </row>
    <row r="286" spans="4:12" ht="15.75" customHeight="1" x14ac:dyDescent="0.25">
      <c r="D286" s="9"/>
      <c r="L286" s="44"/>
    </row>
    <row r="287" spans="4:12" ht="15.75" customHeight="1" x14ac:dyDescent="0.25">
      <c r="D287" s="9"/>
      <c r="L287" s="44"/>
    </row>
    <row r="288" spans="4:12" ht="15.75" customHeight="1" x14ac:dyDescent="0.25">
      <c r="D288" s="9"/>
      <c r="L288" s="44"/>
    </row>
    <row r="289" spans="4:12" ht="15.75" customHeight="1" x14ac:dyDescent="0.25">
      <c r="D289" s="9"/>
      <c r="L289" s="44"/>
    </row>
    <row r="290" spans="4:12" ht="15.75" customHeight="1" x14ac:dyDescent="0.25">
      <c r="D290" s="9"/>
      <c r="L290" s="44"/>
    </row>
    <row r="291" spans="4:12" ht="15.75" customHeight="1" x14ac:dyDescent="0.25">
      <c r="D291" s="9"/>
      <c r="L291" s="44"/>
    </row>
    <row r="292" spans="4:12" ht="15.75" customHeight="1" x14ac:dyDescent="0.25">
      <c r="D292" s="9"/>
      <c r="L292" s="44"/>
    </row>
    <row r="293" spans="4:12" ht="15.75" customHeight="1" x14ac:dyDescent="0.25">
      <c r="D293" s="9"/>
      <c r="L293" s="44"/>
    </row>
    <row r="294" spans="4:12" ht="15.75" customHeight="1" x14ac:dyDescent="0.25">
      <c r="D294" s="9"/>
      <c r="L294" s="44"/>
    </row>
    <row r="295" spans="4:12" ht="15.75" customHeight="1" x14ac:dyDescent="0.25">
      <c r="D295" s="9"/>
      <c r="L295" s="44"/>
    </row>
    <row r="296" spans="4:12" ht="15.75" customHeight="1" x14ac:dyDescent="0.25">
      <c r="D296" s="9"/>
      <c r="L296" s="44"/>
    </row>
    <row r="297" spans="4:12" ht="15.75" customHeight="1" x14ac:dyDescent="0.25">
      <c r="D297" s="9"/>
      <c r="L297" s="44"/>
    </row>
    <row r="298" spans="4:12" ht="15.75" customHeight="1" x14ac:dyDescent="0.25">
      <c r="D298" s="9"/>
      <c r="L298" s="44"/>
    </row>
    <row r="299" spans="4:12" ht="15.75" customHeight="1" x14ac:dyDescent="0.25">
      <c r="D299" s="9"/>
      <c r="L299" s="44"/>
    </row>
    <row r="300" spans="4:12" ht="15.75" customHeight="1" x14ac:dyDescent="0.25">
      <c r="D300" s="9"/>
      <c r="L300" s="44"/>
    </row>
    <row r="301" spans="4:12" ht="15.75" customHeight="1" x14ac:dyDescent="0.25">
      <c r="D301" s="9"/>
      <c r="L301" s="44"/>
    </row>
    <row r="302" spans="4:12" ht="15.75" customHeight="1" x14ac:dyDescent="0.25">
      <c r="D302" s="9"/>
      <c r="L302" s="44"/>
    </row>
    <row r="303" spans="4:12" ht="15.75" customHeight="1" x14ac:dyDescent="0.25">
      <c r="D303" s="9"/>
      <c r="L303" s="44"/>
    </row>
    <row r="304" spans="4:12" ht="15.75" customHeight="1" x14ac:dyDescent="0.25">
      <c r="D304" s="9"/>
      <c r="L304" s="44"/>
    </row>
    <row r="305" spans="4:12" ht="15.75" customHeight="1" x14ac:dyDescent="0.25">
      <c r="D305" s="9"/>
      <c r="L305" s="44"/>
    </row>
    <row r="306" spans="4:12" ht="15.75" customHeight="1" x14ac:dyDescent="0.25">
      <c r="D306" s="9"/>
      <c r="L306" s="44"/>
    </row>
    <row r="307" spans="4:12" ht="15.75" customHeight="1" x14ac:dyDescent="0.25">
      <c r="D307" s="9"/>
      <c r="L307" s="44"/>
    </row>
    <row r="308" spans="4:12" ht="15.75" customHeight="1" x14ac:dyDescent="0.25">
      <c r="D308" s="9"/>
      <c r="L308" s="44"/>
    </row>
    <row r="309" spans="4:12" ht="15.75" customHeight="1" x14ac:dyDescent="0.25">
      <c r="D309" s="9"/>
      <c r="L309" s="44"/>
    </row>
    <row r="310" spans="4:12" ht="15.75" customHeight="1" x14ac:dyDescent="0.25">
      <c r="D310" s="9"/>
      <c r="L310" s="44"/>
    </row>
    <row r="311" spans="4:12" ht="15.75" customHeight="1" x14ac:dyDescent="0.25">
      <c r="D311" s="9"/>
      <c r="L311" s="44"/>
    </row>
    <row r="312" spans="4:12" ht="15.75" customHeight="1" x14ac:dyDescent="0.25">
      <c r="D312" s="9"/>
      <c r="L312" s="44"/>
    </row>
    <row r="313" spans="4:12" ht="15.75" customHeight="1" x14ac:dyDescent="0.25">
      <c r="D313" s="9"/>
      <c r="L313" s="44"/>
    </row>
    <row r="314" spans="4:12" ht="15.75" customHeight="1" x14ac:dyDescent="0.25">
      <c r="D314" s="9"/>
      <c r="L314" s="44"/>
    </row>
    <row r="315" spans="4:12" ht="15.75" customHeight="1" x14ac:dyDescent="0.25">
      <c r="D315" s="9"/>
      <c r="L315" s="44"/>
    </row>
    <row r="316" spans="4:12" ht="15.75" customHeight="1" x14ac:dyDescent="0.25">
      <c r="D316" s="9"/>
      <c r="L316" s="44"/>
    </row>
    <row r="317" spans="4:12" ht="15.75" customHeight="1" x14ac:dyDescent="0.25">
      <c r="D317" s="9"/>
      <c r="L317" s="44"/>
    </row>
    <row r="318" spans="4:12" ht="15.75" customHeight="1" x14ac:dyDescent="0.25">
      <c r="D318" s="9"/>
      <c r="L318" s="44"/>
    </row>
    <row r="319" spans="4:12" ht="15.75" customHeight="1" x14ac:dyDescent="0.25">
      <c r="D319" s="9"/>
      <c r="L319" s="44"/>
    </row>
    <row r="320" spans="4:12" ht="15.75" customHeight="1" x14ac:dyDescent="0.25">
      <c r="D320" s="9"/>
      <c r="L320" s="44"/>
    </row>
    <row r="321" spans="4:12" ht="15.75" customHeight="1" x14ac:dyDescent="0.25">
      <c r="D321" s="9"/>
      <c r="L321" s="44"/>
    </row>
    <row r="322" spans="4:12" ht="15.75" customHeight="1" x14ac:dyDescent="0.25">
      <c r="D322" s="9"/>
      <c r="L322" s="44"/>
    </row>
    <row r="323" spans="4:12" ht="15.75" customHeight="1" x14ac:dyDescent="0.25">
      <c r="D323" s="9"/>
      <c r="L323" s="44"/>
    </row>
    <row r="324" spans="4:12" ht="15.75" customHeight="1" x14ac:dyDescent="0.25">
      <c r="D324" s="9"/>
      <c r="L324" s="44"/>
    </row>
    <row r="325" spans="4:12" ht="15.75" customHeight="1" x14ac:dyDescent="0.25">
      <c r="D325" s="9"/>
      <c r="L325" s="44"/>
    </row>
    <row r="326" spans="4:12" ht="15.75" customHeight="1" x14ac:dyDescent="0.25">
      <c r="D326" s="9"/>
      <c r="L326" s="44"/>
    </row>
    <row r="327" spans="4:12" ht="15.75" customHeight="1" x14ac:dyDescent="0.25">
      <c r="D327" s="9"/>
      <c r="L327" s="44"/>
    </row>
    <row r="328" spans="4:12" ht="15.75" customHeight="1" x14ac:dyDescent="0.25">
      <c r="D328" s="9"/>
      <c r="L328" s="44"/>
    </row>
    <row r="329" spans="4:12" ht="15.75" customHeight="1" x14ac:dyDescent="0.25">
      <c r="D329" s="9"/>
      <c r="L329" s="44"/>
    </row>
    <row r="330" spans="4:12" ht="15.75" customHeight="1" x14ac:dyDescent="0.25">
      <c r="D330" s="9"/>
      <c r="L330" s="44"/>
    </row>
    <row r="331" spans="4:12" ht="15.75" customHeight="1" x14ac:dyDescent="0.25">
      <c r="D331" s="9"/>
      <c r="L331" s="44"/>
    </row>
    <row r="332" spans="4:12" ht="15.75" customHeight="1" x14ac:dyDescent="0.25">
      <c r="D332" s="9"/>
      <c r="L332" s="44"/>
    </row>
    <row r="333" spans="4:12" ht="15.75" customHeight="1" x14ac:dyDescent="0.25">
      <c r="D333" s="9"/>
      <c r="L333" s="44"/>
    </row>
    <row r="334" spans="4:12" ht="15.75" customHeight="1" x14ac:dyDescent="0.25">
      <c r="D334" s="9"/>
      <c r="L334" s="44"/>
    </row>
    <row r="335" spans="4:12" ht="15.75" customHeight="1" x14ac:dyDescent="0.25">
      <c r="D335" s="9"/>
      <c r="L335" s="44"/>
    </row>
    <row r="336" spans="4:12" ht="15.75" customHeight="1" x14ac:dyDescent="0.25">
      <c r="D336" s="9"/>
      <c r="L336" s="44"/>
    </row>
    <row r="337" spans="4:12" ht="15.75" customHeight="1" x14ac:dyDescent="0.25">
      <c r="D337" s="9"/>
      <c r="L337" s="44"/>
    </row>
    <row r="338" spans="4:12" ht="15.75" customHeight="1" x14ac:dyDescent="0.25">
      <c r="D338" s="9"/>
      <c r="L338" s="44"/>
    </row>
    <row r="339" spans="4:12" ht="15.75" customHeight="1" x14ac:dyDescent="0.25">
      <c r="D339" s="9"/>
      <c r="L339" s="44"/>
    </row>
    <row r="340" spans="4:12" ht="15.75" customHeight="1" x14ac:dyDescent="0.25">
      <c r="D340" s="9"/>
      <c r="L340" s="44"/>
    </row>
    <row r="341" spans="4:12" ht="15.75" customHeight="1" x14ac:dyDescent="0.25">
      <c r="D341" s="9"/>
      <c r="L341" s="44"/>
    </row>
    <row r="342" spans="4:12" ht="15.75" customHeight="1" x14ac:dyDescent="0.25">
      <c r="D342" s="9"/>
      <c r="L342" s="44"/>
    </row>
    <row r="343" spans="4:12" ht="15.75" customHeight="1" x14ac:dyDescent="0.25">
      <c r="D343" s="9"/>
      <c r="L343" s="44"/>
    </row>
    <row r="344" spans="4:12" ht="15.75" customHeight="1" x14ac:dyDescent="0.25">
      <c r="D344" s="9"/>
      <c r="L344" s="44"/>
    </row>
    <row r="345" spans="4:12" ht="15.75" customHeight="1" x14ac:dyDescent="0.25">
      <c r="D345" s="9"/>
      <c r="L345" s="44"/>
    </row>
    <row r="346" spans="4:12" ht="15.75" customHeight="1" x14ac:dyDescent="0.25">
      <c r="D346" s="9"/>
      <c r="L346" s="44"/>
    </row>
    <row r="347" spans="4:12" ht="15.75" customHeight="1" x14ac:dyDescent="0.25">
      <c r="D347" s="9"/>
      <c r="L347" s="44"/>
    </row>
    <row r="348" spans="4:12" ht="15.75" customHeight="1" x14ac:dyDescent="0.25">
      <c r="D348" s="9"/>
      <c r="L348" s="44"/>
    </row>
    <row r="349" spans="4:12" ht="15.75" customHeight="1" x14ac:dyDescent="0.25">
      <c r="D349" s="9"/>
      <c r="L349" s="44"/>
    </row>
    <row r="350" spans="4:12" ht="15.75" customHeight="1" x14ac:dyDescent="0.25">
      <c r="D350" s="9"/>
      <c r="L350" s="44"/>
    </row>
    <row r="351" spans="4:12" ht="15.75" customHeight="1" x14ac:dyDescent="0.25">
      <c r="D351" s="9"/>
      <c r="L351" s="44"/>
    </row>
    <row r="352" spans="4:12" ht="15.75" customHeight="1" x14ac:dyDescent="0.25">
      <c r="D352" s="9"/>
      <c r="L352" s="44"/>
    </row>
    <row r="353" spans="4:12" ht="15.75" customHeight="1" x14ac:dyDescent="0.25">
      <c r="D353" s="9"/>
      <c r="L353" s="44"/>
    </row>
    <row r="354" spans="4:12" ht="15.75" customHeight="1" x14ac:dyDescent="0.25">
      <c r="D354" s="9"/>
      <c r="L354" s="44"/>
    </row>
    <row r="355" spans="4:12" ht="15.75" customHeight="1" x14ac:dyDescent="0.25">
      <c r="D355" s="9"/>
      <c r="L355" s="44"/>
    </row>
    <row r="356" spans="4:12" ht="15.75" customHeight="1" x14ac:dyDescent="0.25">
      <c r="D356" s="9"/>
      <c r="L356" s="44"/>
    </row>
    <row r="357" spans="4:12" ht="15.75" customHeight="1" x14ac:dyDescent="0.25">
      <c r="D357" s="9"/>
      <c r="L357" s="44"/>
    </row>
    <row r="358" spans="4:12" ht="15.75" customHeight="1" x14ac:dyDescent="0.25">
      <c r="D358" s="9"/>
      <c r="L358" s="44"/>
    </row>
    <row r="359" spans="4:12" ht="15.75" customHeight="1" x14ac:dyDescent="0.25">
      <c r="D359" s="9"/>
      <c r="L359" s="44"/>
    </row>
    <row r="360" spans="4:12" ht="15.75" customHeight="1" x14ac:dyDescent="0.25">
      <c r="D360" s="9"/>
      <c r="L360" s="44"/>
    </row>
    <row r="361" spans="4:12" ht="15.75" customHeight="1" x14ac:dyDescent="0.25">
      <c r="D361" s="9"/>
      <c r="L361" s="44"/>
    </row>
    <row r="362" spans="4:12" ht="15.75" customHeight="1" x14ac:dyDescent="0.25">
      <c r="D362" s="9"/>
      <c r="L362" s="44"/>
    </row>
    <row r="363" spans="4:12" ht="15.75" customHeight="1" x14ac:dyDescent="0.25">
      <c r="D363" s="9"/>
      <c r="L363" s="44"/>
    </row>
    <row r="364" spans="4:12" ht="15.75" customHeight="1" x14ac:dyDescent="0.25">
      <c r="D364" s="9"/>
      <c r="L364" s="44"/>
    </row>
    <row r="365" spans="4:12" ht="15.75" customHeight="1" x14ac:dyDescent="0.25">
      <c r="D365" s="9"/>
      <c r="L365" s="44"/>
    </row>
    <row r="366" spans="4:12" ht="15.75" customHeight="1" x14ac:dyDescent="0.25">
      <c r="D366" s="9"/>
      <c r="L366" s="44"/>
    </row>
    <row r="367" spans="4:12" ht="15.75" customHeight="1" x14ac:dyDescent="0.25">
      <c r="D367" s="9"/>
      <c r="L367" s="44"/>
    </row>
    <row r="368" spans="4:12" ht="15.75" customHeight="1" x14ac:dyDescent="0.25">
      <c r="D368" s="9"/>
      <c r="L368" s="44"/>
    </row>
    <row r="369" spans="4:12" ht="15.75" customHeight="1" x14ac:dyDescent="0.25">
      <c r="D369" s="9"/>
      <c r="L369" s="44"/>
    </row>
    <row r="370" spans="4:12" ht="15.75" customHeight="1" x14ac:dyDescent="0.25">
      <c r="D370" s="9"/>
      <c r="L370" s="44"/>
    </row>
    <row r="371" spans="4:12" ht="15.75" customHeight="1" x14ac:dyDescent="0.25">
      <c r="D371" s="9"/>
      <c r="L371" s="44"/>
    </row>
    <row r="372" spans="4:12" ht="15.75" customHeight="1" x14ac:dyDescent="0.25">
      <c r="D372" s="9"/>
      <c r="L372" s="44"/>
    </row>
    <row r="373" spans="4:12" ht="15.75" customHeight="1" x14ac:dyDescent="0.25">
      <c r="D373" s="9"/>
      <c r="L373" s="44"/>
    </row>
    <row r="374" spans="4:12" ht="15.75" customHeight="1" x14ac:dyDescent="0.25">
      <c r="D374" s="9"/>
      <c r="L374" s="44"/>
    </row>
    <row r="375" spans="4:12" ht="15.75" customHeight="1" x14ac:dyDescent="0.25">
      <c r="D375" s="9"/>
      <c r="L375" s="44"/>
    </row>
    <row r="376" spans="4:12" ht="15.75" customHeight="1" x14ac:dyDescent="0.25">
      <c r="D376" s="9"/>
      <c r="L376" s="44"/>
    </row>
    <row r="377" spans="4:12" ht="15.75" customHeight="1" x14ac:dyDescent="0.25">
      <c r="D377" s="9"/>
      <c r="L377" s="44"/>
    </row>
    <row r="378" spans="4:12" ht="15.75" customHeight="1" x14ac:dyDescent="0.25">
      <c r="D378" s="9"/>
      <c r="L378" s="44"/>
    </row>
    <row r="379" spans="4:12" ht="15.75" customHeight="1" x14ac:dyDescent="0.25">
      <c r="D379" s="9"/>
      <c r="L379" s="44"/>
    </row>
    <row r="380" spans="4:12" ht="15.75" customHeight="1" x14ac:dyDescent="0.25">
      <c r="D380" s="9"/>
      <c r="L380" s="44"/>
    </row>
    <row r="381" spans="4:12" ht="15.75" customHeight="1" x14ac:dyDescent="0.25">
      <c r="D381" s="9"/>
      <c r="L381" s="44"/>
    </row>
    <row r="382" spans="4:12" ht="15.75" customHeight="1" x14ac:dyDescent="0.25">
      <c r="D382" s="9"/>
      <c r="L382" s="44"/>
    </row>
    <row r="383" spans="4:12" ht="15.75" customHeight="1" x14ac:dyDescent="0.25">
      <c r="D383" s="9"/>
      <c r="L383" s="44"/>
    </row>
    <row r="384" spans="4:12" ht="15.75" customHeight="1" x14ac:dyDescent="0.25">
      <c r="D384" s="9"/>
      <c r="L384" s="44"/>
    </row>
    <row r="385" spans="4:12" ht="15.75" customHeight="1" x14ac:dyDescent="0.25">
      <c r="D385" s="9"/>
      <c r="L385" s="44"/>
    </row>
    <row r="386" spans="4:12" ht="15.75" customHeight="1" x14ac:dyDescent="0.25">
      <c r="D386" s="9"/>
      <c r="L386" s="44"/>
    </row>
    <row r="387" spans="4:12" ht="15.75" customHeight="1" x14ac:dyDescent="0.25">
      <c r="D387" s="9"/>
      <c r="L387" s="44"/>
    </row>
    <row r="388" spans="4:12" ht="15.75" customHeight="1" x14ac:dyDescent="0.25">
      <c r="D388" s="9"/>
      <c r="L388" s="44"/>
    </row>
    <row r="389" spans="4:12" ht="15.75" customHeight="1" x14ac:dyDescent="0.25">
      <c r="D389" s="9"/>
      <c r="L389" s="44"/>
    </row>
    <row r="390" spans="4:12" ht="15.75" customHeight="1" x14ac:dyDescent="0.25">
      <c r="D390" s="9"/>
      <c r="L390" s="44"/>
    </row>
    <row r="391" spans="4:12" ht="15.75" customHeight="1" x14ac:dyDescent="0.25">
      <c r="D391" s="9"/>
      <c r="L391" s="44"/>
    </row>
    <row r="392" spans="4:12" ht="15.75" customHeight="1" x14ac:dyDescent="0.25">
      <c r="D392" s="9"/>
      <c r="L392" s="44"/>
    </row>
    <row r="393" spans="4:12" ht="15.75" customHeight="1" x14ac:dyDescent="0.25">
      <c r="D393" s="9"/>
      <c r="L393" s="44"/>
    </row>
    <row r="394" spans="4:12" ht="15.75" customHeight="1" x14ac:dyDescent="0.25">
      <c r="D394" s="9"/>
      <c r="L394" s="44"/>
    </row>
    <row r="395" spans="4:12" ht="15.75" customHeight="1" x14ac:dyDescent="0.25">
      <c r="D395" s="9"/>
      <c r="L395" s="44"/>
    </row>
    <row r="396" spans="4:12" ht="15.75" customHeight="1" x14ac:dyDescent="0.25">
      <c r="D396" s="9"/>
      <c r="L396" s="44"/>
    </row>
    <row r="397" spans="4:12" ht="15.75" customHeight="1" x14ac:dyDescent="0.25">
      <c r="D397" s="9"/>
      <c r="L397" s="44"/>
    </row>
    <row r="398" spans="4:12" ht="15.75" customHeight="1" x14ac:dyDescent="0.25">
      <c r="D398" s="9"/>
      <c r="L398" s="44"/>
    </row>
    <row r="399" spans="4:12" ht="15.75" customHeight="1" x14ac:dyDescent="0.25">
      <c r="D399" s="9"/>
      <c r="L399" s="44"/>
    </row>
    <row r="400" spans="4:12" ht="15.75" customHeight="1" x14ac:dyDescent="0.25">
      <c r="D400" s="9"/>
      <c r="L400" s="44"/>
    </row>
    <row r="401" spans="4:12" ht="15.75" customHeight="1" x14ac:dyDescent="0.25">
      <c r="D401" s="9"/>
      <c r="L401" s="44"/>
    </row>
    <row r="402" spans="4:12" ht="15.75" customHeight="1" x14ac:dyDescent="0.25">
      <c r="D402" s="9"/>
      <c r="L402" s="44"/>
    </row>
    <row r="403" spans="4:12" ht="15.75" customHeight="1" x14ac:dyDescent="0.25">
      <c r="D403" s="9"/>
      <c r="L403" s="44"/>
    </row>
    <row r="404" spans="4:12" ht="15.75" customHeight="1" x14ac:dyDescent="0.25">
      <c r="D404" s="9"/>
      <c r="L404" s="44"/>
    </row>
    <row r="405" spans="4:12" ht="15.75" customHeight="1" x14ac:dyDescent="0.25">
      <c r="D405" s="9"/>
      <c r="L405" s="44"/>
    </row>
    <row r="406" spans="4:12" ht="15.75" customHeight="1" x14ac:dyDescent="0.25">
      <c r="D406" s="9"/>
      <c r="L406" s="44"/>
    </row>
    <row r="407" spans="4:12" ht="15.75" customHeight="1" x14ac:dyDescent="0.25">
      <c r="D407" s="9"/>
      <c r="L407" s="44"/>
    </row>
    <row r="408" spans="4:12" ht="15.75" customHeight="1" x14ac:dyDescent="0.25">
      <c r="D408" s="9"/>
      <c r="L408" s="44"/>
    </row>
    <row r="409" spans="4:12" ht="15.75" customHeight="1" x14ac:dyDescent="0.25">
      <c r="D409" s="9"/>
      <c r="L409" s="44"/>
    </row>
    <row r="410" spans="4:12" ht="15.75" customHeight="1" x14ac:dyDescent="0.25">
      <c r="D410" s="9"/>
      <c r="L410" s="44"/>
    </row>
    <row r="411" spans="4:12" ht="15.75" customHeight="1" x14ac:dyDescent="0.25">
      <c r="D411" s="9"/>
      <c r="L411" s="44"/>
    </row>
    <row r="412" spans="4:12" ht="15.75" customHeight="1" x14ac:dyDescent="0.25">
      <c r="D412" s="9"/>
      <c r="L412" s="44"/>
    </row>
    <row r="413" spans="4:12" ht="15.75" customHeight="1" x14ac:dyDescent="0.25">
      <c r="D413" s="9"/>
      <c r="L413" s="44"/>
    </row>
    <row r="414" spans="4:12" ht="15.75" customHeight="1" x14ac:dyDescent="0.25">
      <c r="D414" s="9"/>
      <c r="L414" s="44"/>
    </row>
    <row r="415" spans="4:12" ht="15.75" customHeight="1" x14ac:dyDescent="0.25">
      <c r="D415" s="9"/>
      <c r="L415" s="44"/>
    </row>
    <row r="416" spans="4:12" ht="15.75" customHeight="1" x14ac:dyDescent="0.25">
      <c r="D416" s="9"/>
      <c r="L416" s="44"/>
    </row>
    <row r="417" spans="4:12" ht="15.75" customHeight="1" x14ac:dyDescent="0.25">
      <c r="D417" s="9"/>
      <c r="L417" s="44"/>
    </row>
    <row r="418" spans="4:12" ht="15.75" customHeight="1" x14ac:dyDescent="0.25">
      <c r="D418" s="9"/>
      <c r="L418" s="44"/>
    </row>
    <row r="419" spans="4:12" ht="15.75" customHeight="1" x14ac:dyDescent="0.25">
      <c r="D419" s="9"/>
      <c r="L419" s="44"/>
    </row>
    <row r="420" spans="4:12" ht="15.75" customHeight="1" x14ac:dyDescent="0.25">
      <c r="D420" s="9"/>
      <c r="L420" s="44"/>
    </row>
    <row r="421" spans="4:12" ht="15.75" customHeight="1" x14ac:dyDescent="0.25">
      <c r="D421" s="9"/>
      <c r="L421" s="44"/>
    </row>
    <row r="422" spans="4:12" ht="15.75" customHeight="1" x14ac:dyDescent="0.25">
      <c r="D422" s="9"/>
      <c r="L422" s="44"/>
    </row>
    <row r="423" spans="4:12" ht="15.75" customHeight="1" x14ac:dyDescent="0.25">
      <c r="D423" s="9"/>
      <c r="L423" s="44"/>
    </row>
    <row r="424" spans="4:12" ht="15.75" customHeight="1" x14ac:dyDescent="0.25">
      <c r="D424" s="9"/>
      <c r="L424" s="44"/>
    </row>
    <row r="425" spans="4:12" ht="15.75" customHeight="1" x14ac:dyDescent="0.25">
      <c r="D425" s="9"/>
      <c r="L425" s="44"/>
    </row>
    <row r="426" spans="4:12" ht="15.75" customHeight="1" x14ac:dyDescent="0.25">
      <c r="D426" s="9"/>
      <c r="L426" s="44"/>
    </row>
    <row r="427" spans="4:12" ht="15.75" customHeight="1" x14ac:dyDescent="0.25">
      <c r="D427" s="9"/>
      <c r="L427" s="44"/>
    </row>
    <row r="428" spans="4:12" ht="15.75" customHeight="1" x14ac:dyDescent="0.25">
      <c r="D428" s="9"/>
      <c r="L428" s="44"/>
    </row>
    <row r="429" spans="4:12" ht="15.75" customHeight="1" x14ac:dyDescent="0.25">
      <c r="D429" s="9"/>
      <c r="L429" s="44"/>
    </row>
    <row r="430" spans="4:12" ht="15.75" customHeight="1" x14ac:dyDescent="0.25">
      <c r="D430" s="9"/>
      <c r="L430" s="44"/>
    </row>
    <row r="431" spans="4:12" ht="15.75" customHeight="1" x14ac:dyDescent="0.25">
      <c r="D431" s="9"/>
      <c r="L431" s="44"/>
    </row>
    <row r="432" spans="4:12" ht="15.75" customHeight="1" x14ac:dyDescent="0.25">
      <c r="D432" s="9"/>
      <c r="L432" s="44"/>
    </row>
    <row r="433" spans="4:12" ht="15.75" customHeight="1" x14ac:dyDescent="0.25">
      <c r="D433" s="9"/>
      <c r="L433" s="44"/>
    </row>
    <row r="434" spans="4:12" ht="15.75" customHeight="1" x14ac:dyDescent="0.25">
      <c r="D434" s="9"/>
      <c r="L434" s="44"/>
    </row>
    <row r="435" spans="4:12" ht="15.75" customHeight="1" x14ac:dyDescent="0.25">
      <c r="D435" s="9"/>
      <c r="L435" s="44"/>
    </row>
    <row r="436" spans="4:12" ht="15.75" customHeight="1" x14ac:dyDescent="0.25">
      <c r="D436" s="9"/>
      <c r="L436" s="44"/>
    </row>
    <row r="437" spans="4:12" ht="15.75" customHeight="1" x14ac:dyDescent="0.25">
      <c r="D437" s="9"/>
      <c r="L437" s="44"/>
    </row>
    <row r="438" spans="4:12" ht="15.75" customHeight="1" x14ac:dyDescent="0.25">
      <c r="D438" s="9"/>
      <c r="L438" s="44"/>
    </row>
    <row r="439" spans="4:12" ht="15.75" customHeight="1" x14ac:dyDescent="0.25">
      <c r="D439" s="9"/>
      <c r="L439" s="44"/>
    </row>
    <row r="440" spans="4:12" ht="15.75" customHeight="1" x14ac:dyDescent="0.25">
      <c r="D440" s="9"/>
      <c r="L440" s="44"/>
    </row>
    <row r="441" spans="4:12" ht="15.75" customHeight="1" x14ac:dyDescent="0.25">
      <c r="D441" s="9"/>
      <c r="L441" s="44"/>
    </row>
    <row r="442" spans="4:12" ht="15.75" customHeight="1" x14ac:dyDescent="0.25">
      <c r="D442" s="9"/>
      <c r="L442" s="44"/>
    </row>
    <row r="443" spans="4:12" ht="15.75" customHeight="1" x14ac:dyDescent="0.25">
      <c r="D443" s="9"/>
      <c r="L443" s="44"/>
    </row>
    <row r="444" spans="4:12" ht="15.75" customHeight="1" x14ac:dyDescent="0.25">
      <c r="D444" s="9"/>
      <c r="L444" s="44"/>
    </row>
    <row r="445" spans="4:12" ht="15.75" customHeight="1" x14ac:dyDescent="0.25">
      <c r="D445" s="9"/>
      <c r="L445" s="44"/>
    </row>
    <row r="446" spans="4:12" ht="15.75" customHeight="1" x14ac:dyDescent="0.25">
      <c r="D446" s="9"/>
      <c r="L446" s="44"/>
    </row>
    <row r="447" spans="4:12" ht="15.75" customHeight="1" x14ac:dyDescent="0.25">
      <c r="D447" s="9"/>
      <c r="L447" s="44"/>
    </row>
    <row r="448" spans="4:12" ht="15.75" customHeight="1" x14ac:dyDescent="0.25">
      <c r="D448" s="9"/>
      <c r="L448" s="44"/>
    </row>
    <row r="449" spans="4:12" ht="15.75" customHeight="1" x14ac:dyDescent="0.25">
      <c r="D449" s="9"/>
      <c r="L449" s="44"/>
    </row>
    <row r="450" spans="4:12" ht="15.75" customHeight="1" x14ac:dyDescent="0.25">
      <c r="D450" s="9"/>
      <c r="L450" s="44"/>
    </row>
    <row r="451" spans="4:12" ht="15.75" customHeight="1" x14ac:dyDescent="0.25">
      <c r="D451" s="9"/>
      <c r="L451" s="44"/>
    </row>
    <row r="452" spans="4:12" ht="15.75" customHeight="1" x14ac:dyDescent="0.25">
      <c r="D452" s="9"/>
      <c r="L452" s="44"/>
    </row>
    <row r="453" spans="4:12" ht="15.75" customHeight="1" x14ac:dyDescent="0.25">
      <c r="D453" s="9"/>
      <c r="L453" s="44"/>
    </row>
    <row r="454" spans="4:12" ht="15.75" customHeight="1" x14ac:dyDescent="0.25">
      <c r="D454" s="9"/>
      <c r="L454" s="44"/>
    </row>
    <row r="455" spans="4:12" ht="15.75" customHeight="1" x14ac:dyDescent="0.25">
      <c r="D455" s="9"/>
      <c r="L455" s="44"/>
    </row>
    <row r="456" spans="4:12" ht="15.75" customHeight="1" x14ac:dyDescent="0.25">
      <c r="D456" s="9"/>
      <c r="L456" s="44"/>
    </row>
    <row r="457" spans="4:12" ht="15.75" customHeight="1" x14ac:dyDescent="0.25">
      <c r="D457" s="9"/>
      <c r="L457" s="44"/>
    </row>
    <row r="458" spans="4:12" ht="15.75" customHeight="1" x14ac:dyDescent="0.25">
      <c r="D458" s="9"/>
      <c r="L458" s="44"/>
    </row>
    <row r="459" spans="4:12" ht="15.75" customHeight="1" x14ac:dyDescent="0.25">
      <c r="D459" s="9"/>
      <c r="L459" s="44"/>
    </row>
    <row r="460" spans="4:12" ht="15.75" customHeight="1" x14ac:dyDescent="0.25">
      <c r="D460" s="9"/>
      <c r="L460" s="44"/>
    </row>
    <row r="461" spans="4:12" ht="15.75" customHeight="1" x14ac:dyDescent="0.25">
      <c r="D461" s="9"/>
      <c r="L461" s="44"/>
    </row>
    <row r="462" spans="4:12" ht="15.75" customHeight="1" x14ac:dyDescent="0.25">
      <c r="D462" s="9"/>
      <c r="L462" s="44"/>
    </row>
    <row r="463" spans="4:12" ht="15.75" customHeight="1" x14ac:dyDescent="0.25">
      <c r="D463" s="9"/>
      <c r="L463" s="44"/>
    </row>
    <row r="464" spans="4:12" ht="15.75" customHeight="1" x14ac:dyDescent="0.25">
      <c r="D464" s="9"/>
      <c r="L464" s="44"/>
    </row>
    <row r="465" spans="4:12" ht="15.75" customHeight="1" x14ac:dyDescent="0.25">
      <c r="D465" s="9"/>
      <c r="L465" s="44"/>
    </row>
    <row r="466" spans="4:12" ht="15.75" customHeight="1" x14ac:dyDescent="0.25">
      <c r="D466" s="9"/>
      <c r="L466" s="44"/>
    </row>
    <row r="467" spans="4:12" ht="15.75" customHeight="1" x14ac:dyDescent="0.25">
      <c r="D467" s="9"/>
      <c r="L467" s="44"/>
    </row>
    <row r="468" spans="4:12" ht="15.75" customHeight="1" x14ac:dyDescent="0.25">
      <c r="D468" s="9"/>
      <c r="L468" s="44"/>
    </row>
    <row r="469" spans="4:12" ht="15.75" customHeight="1" x14ac:dyDescent="0.25">
      <c r="D469" s="9"/>
      <c r="L469" s="44"/>
    </row>
    <row r="470" spans="4:12" ht="15.75" customHeight="1" x14ac:dyDescent="0.25">
      <c r="D470" s="9"/>
      <c r="L470" s="44"/>
    </row>
    <row r="471" spans="4:12" ht="15.75" customHeight="1" x14ac:dyDescent="0.25">
      <c r="D471" s="9"/>
      <c r="L471" s="44"/>
    </row>
    <row r="472" spans="4:12" ht="15.75" customHeight="1" x14ac:dyDescent="0.25">
      <c r="D472" s="9"/>
      <c r="L472" s="44"/>
    </row>
    <row r="473" spans="4:12" ht="15.75" customHeight="1" x14ac:dyDescent="0.25">
      <c r="D473" s="9"/>
      <c r="L473" s="44"/>
    </row>
    <row r="474" spans="4:12" ht="15.75" customHeight="1" x14ac:dyDescent="0.25">
      <c r="D474" s="9"/>
      <c r="L474" s="44"/>
    </row>
    <row r="475" spans="4:12" ht="15.75" customHeight="1" x14ac:dyDescent="0.25">
      <c r="D475" s="9"/>
      <c r="L475" s="44"/>
    </row>
    <row r="476" spans="4:12" ht="15.75" customHeight="1" x14ac:dyDescent="0.25">
      <c r="D476" s="9"/>
      <c r="L476" s="44"/>
    </row>
    <row r="477" spans="4:12" ht="15.75" customHeight="1" x14ac:dyDescent="0.25">
      <c r="D477" s="9"/>
      <c r="L477" s="44"/>
    </row>
    <row r="478" spans="4:12" ht="15.75" customHeight="1" x14ac:dyDescent="0.25">
      <c r="D478" s="9"/>
      <c r="L478" s="44"/>
    </row>
    <row r="479" spans="4:12" ht="15.75" customHeight="1" x14ac:dyDescent="0.25">
      <c r="D479" s="9"/>
      <c r="L479" s="44"/>
    </row>
    <row r="480" spans="4:12" ht="15.75" customHeight="1" x14ac:dyDescent="0.25">
      <c r="D480" s="9"/>
      <c r="L480" s="44"/>
    </row>
    <row r="481" spans="4:12" ht="15.75" customHeight="1" x14ac:dyDescent="0.25">
      <c r="D481" s="9"/>
      <c r="L481" s="44"/>
    </row>
    <row r="482" spans="4:12" ht="15.75" customHeight="1" x14ac:dyDescent="0.25">
      <c r="D482" s="9"/>
      <c r="L482" s="44"/>
    </row>
    <row r="483" spans="4:12" ht="15.75" customHeight="1" x14ac:dyDescent="0.25">
      <c r="D483" s="9"/>
      <c r="L483" s="44"/>
    </row>
    <row r="484" spans="4:12" ht="15.75" customHeight="1" x14ac:dyDescent="0.25">
      <c r="D484" s="9"/>
      <c r="L484" s="44"/>
    </row>
    <row r="485" spans="4:12" ht="15.75" customHeight="1" x14ac:dyDescent="0.25">
      <c r="D485" s="9"/>
      <c r="L485" s="44"/>
    </row>
    <row r="486" spans="4:12" ht="15.75" customHeight="1" x14ac:dyDescent="0.25">
      <c r="D486" s="9"/>
      <c r="L486" s="44"/>
    </row>
    <row r="487" spans="4:12" ht="15.75" customHeight="1" x14ac:dyDescent="0.25">
      <c r="D487" s="9"/>
      <c r="L487" s="44"/>
    </row>
    <row r="488" spans="4:12" ht="15.75" customHeight="1" x14ac:dyDescent="0.25">
      <c r="D488" s="9"/>
      <c r="L488" s="44"/>
    </row>
    <row r="489" spans="4:12" ht="15.75" customHeight="1" x14ac:dyDescent="0.25">
      <c r="D489" s="9"/>
      <c r="L489" s="44"/>
    </row>
    <row r="490" spans="4:12" ht="15.75" customHeight="1" x14ac:dyDescent="0.25">
      <c r="D490" s="9"/>
      <c r="L490" s="44"/>
    </row>
    <row r="491" spans="4:12" ht="15.75" customHeight="1" x14ac:dyDescent="0.25">
      <c r="D491" s="9"/>
      <c r="L491" s="44"/>
    </row>
    <row r="492" spans="4:12" ht="15.75" customHeight="1" x14ac:dyDescent="0.25">
      <c r="D492" s="9"/>
      <c r="L492" s="44"/>
    </row>
    <row r="493" spans="4:12" ht="15.75" customHeight="1" x14ac:dyDescent="0.25">
      <c r="D493" s="9"/>
      <c r="L493" s="44"/>
    </row>
    <row r="494" spans="4:12" ht="15.75" customHeight="1" x14ac:dyDescent="0.25">
      <c r="D494" s="9"/>
      <c r="L494" s="44"/>
    </row>
    <row r="495" spans="4:12" ht="15.75" customHeight="1" x14ac:dyDescent="0.25">
      <c r="D495" s="9"/>
      <c r="L495" s="44"/>
    </row>
    <row r="496" spans="4:12" ht="15.75" customHeight="1" x14ac:dyDescent="0.25">
      <c r="D496" s="9"/>
      <c r="L496" s="44"/>
    </row>
    <row r="497" spans="4:12" ht="15.75" customHeight="1" x14ac:dyDescent="0.25">
      <c r="D497" s="9"/>
      <c r="L497" s="44"/>
    </row>
    <row r="498" spans="4:12" ht="15.75" customHeight="1" x14ac:dyDescent="0.25">
      <c r="D498" s="9"/>
      <c r="L498" s="44"/>
    </row>
    <row r="499" spans="4:12" ht="15.75" customHeight="1" x14ac:dyDescent="0.25">
      <c r="D499" s="9"/>
      <c r="L499" s="44"/>
    </row>
    <row r="500" spans="4:12" ht="15.75" customHeight="1" x14ac:dyDescent="0.25">
      <c r="D500" s="9"/>
      <c r="L500" s="44"/>
    </row>
    <row r="501" spans="4:12" ht="15.75" customHeight="1" x14ac:dyDescent="0.25">
      <c r="D501" s="9"/>
      <c r="L501" s="44"/>
    </row>
    <row r="502" spans="4:12" ht="15.75" customHeight="1" x14ac:dyDescent="0.25">
      <c r="D502" s="9"/>
      <c r="L502" s="44"/>
    </row>
    <row r="503" spans="4:12" ht="15.75" customHeight="1" x14ac:dyDescent="0.25">
      <c r="D503" s="9"/>
      <c r="L503" s="44"/>
    </row>
    <row r="504" spans="4:12" ht="15.75" customHeight="1" x14ac:dyDescent="0.25">
      <c r="D504" s="9"/>
      <c r="L504" s="44"/>
    </row>
    <row r="505" spans="4:12" ht="15.75" customHeight="1" x14ac:dyDescent="0.25">
      <c r="D505" s="9"/>
      <c r="L505" s="44"/>
    </row>
    <row r="506" spans="4:12" ht="15.75" customHeight="1" x14ac:dyDescent="0.25">
      <c r="D506" s="9"/>
      <c r="L506" s="44"/>
    </row>
    <row r="507" spans="4:12" ht="15.75" customHeight="1" x14ac:dyDescent="0.25">
      <c r="D507" s="9"/>
      <c r="L507" s="44"/>
    </row>
    <row r="508" spans="4:12" ht="15.75" customHeight="1" x14ac:dyDescent="0.25">
      <c r="D508" s="9"/>
      <c r="L508" s="44"/>
    </row>
    <row r="509" spans="4:12" ht="15.75" customHeight="1" x14ac:dyDescent="0.25">
      <c r="D509" s="9"/>
      <c r="L509" s="44"/>
    </row>
    <row r="510" spans="4:12" ht="15.75" customHeight="1" x14ac:dyDescent="0.25">
      <c r="D510" s="9"/>
      <c r="L510" s="44"/>
    </row>
    <row r="511" spans="4:12" ht="15.75" customHeight="1" x14ac:dyDescent="0.25">
      <c r="D511" s="9"/>
      <c r="L511" s="44"/>
    </row>
    <row r="512" spans="4:12" ht="15.75" customHeight="1" x14ac:dyDescent="0.25">
      <c r="D512" s="9"/>
      <c r="L512" s="44"/>
    </row>
    <row r="513" spans="4:12" ht="15.75" customHeight="1" x14ac:dyDescent="0.25">
      <c r="D513" s="9"/>
      <c r="L513" s="44"/>
    </row>
    <row r="514" spans="4:12" ht="15.75" customHeight="1" x14ac:dyDescent="0.25">
      <c r="D514" s="9"/>
      <c r="L514" s="44"/>
    </row>
    <row r="515" spans="4:12" ht="15.75" customHeight="1" x14ac:dyDescent="0.25">
      <c r="D515" s="9"/>
      <c r="L515" s="44"/>
    </row>
    <row r="516" spans="4:12" ht="15.75" customHeight="1" x14ac:dyDescent="0.25">
      <c r="D516" s="9"/>
      <c r="L516" s="44"/>
    </row>
    <row r="517" spans="4:12" ht="15.75" customHeight="1" x14ac:dyDescent="0.25">
      <c r="D517" s="9"/>
      <c r="L517" s="44"/>
    </row>
    <row r="518" spans="4:12" ht="15.75" customHeight="1" x14ac:dyDescent="0.25">
      <c r="D518" s="9"/>
      <c r="L518" s="44"/>
    </row>
    <row r="519" spans="4:12" ht="15.75" customHeight="1" x14ac:dyDescent="0.25">
      <c r="D519" s="9"/>
      <c r="L519" s="44"/>
    </row>
    <row r="520" spans="4:12" ht="15.75" customHeight="1" x14ac:dyDescent="0.25">
      <c r="D520" s="9"/>
      <c r="L520" s="44"/>
    </row>
    <row r="521" spans="4:12" ht="15.75" customHeight="1" x14ac:dyDescent="0.25">
      <c r="D521" s="9"/>
      <c r="L521" s="44"/>
    </row>
    <row r="522" spans="4:12" ht="15.75" customHeight="1" x14ac:dyDescent="0.25">
      <c r="D522" s="9"/>
      <c r="L522" s="44"/>
    </row>
    <row r="523" spans="4:12" ht="15.75" customHeight="1" x14ac:dyDescent="0.25">
      <c r="D523" s="9"/>
      <c r="L523" s="44"/>
    </row>
    <row r="524" spans="4:12" ht="15.75" customHeight="1" x14ac:dyDescent="0.25">
      <c r="D524" s="9"/>
      <c r="L524" s="44"/>
    </row>
    <row r="525" spans="4:12" ht="15.75" customHeight="1" x14ac:dyDescent="0.25">
      <c r="D525" s="9"/>
      <c r="L525" s="44"/>
    </row>
    <row r="526" spans="4:12" ht="15.75" customHeight="1" x14ac:dyDescent="0.25">
      <c r="D526" s="9"/>
      <c r="L526" s="44"/>
    </row>
    <row r="527" spans="4:12" ht="15.75" customHeight="1" x14ac:dyDescent="0.25">
      <c r="D527" s="9"/>
      <c r="L527" s="44"/>
    </row>
    <row r="528" spans="4:12" ht="15.75" customHeight="1" x14ac:dyDescent="0.25">
      <c r="D528" s="9"/>
      <c r="L528" s="44"/>
    </row>
    <row r="529" spans="4:12" ht="15.75" customHeight="1" x14ac:dyDescent="0.25">
      <c r="D529" s="9"/>
      <c r="L529" s="44"/>
    </row>
    <row r="530" spans="4:12" ht="15.75" customHeight="1" x14ac:dyDescent="0.25">
      <c r="D530" s="9"/>
      <c r="L530" s="44"/>
    </row>
    <row r="531" spans="4:12" ht="15.75" customHeight="1" x14ac:dyDescent="0.25">
      <c r="D531" s="9"/>
      <c r="L531" s="44"/>
    </row>
    <row r="532" spans="4:12" ht="15.75" customHeight="1" x14ac:dyDescent="0.25">
      <c r="D532" s="9"/>
      <c r="L532" s="44"/>
    </row>
    <row r="533" spans="4:12" ht="15.75" customHeight="1" x14ac:dyDescent="0.25">
      <c r="D533" s="9"/>
      <c r="L533" s="44"/>
    </row>
    <row r="534" spans="4:12" ht="15.75" customHeight="1" x14ac:dyDescent="0.25">
      <c r="D534" s="9"/>
      <c r="L534" s="44"/>
    </row>
    <row r="535" spans="4:12" ht="15.75" customHeight="1" x14ac:dyDescent="0.25">
      <c r="D535" s="9"/>
      <c r="L535" s="44"/>
    </row>
    <row r="536" spans="4:12" ht="15.75" customHeight="1" x14ac:dyDescent="0.25">
      <c r="D536" s="9"/>
      <c r="L536" s="44"/>
    </row>
    <row r="537" spans="4:12" ht="15.75" customHeight="1" x14ac:dyDescent="0.25">
      <c r="D537" s="9"/>
      <c r="L537" s="44"/>
    </row>
    <row r="538" spans="4:12" ht="15.75" customHeight="1" x14ac:dyDescent="0.25">
      <c r="D538" s="9"/>
      <c r="L538" s="44"/>
    </row>
    <row r="539" spans="4:12" ht="15.75" customHeight="1" x14ac:dyDescent="0.25">
      <c r="D539" s="9"/>
      <c r="L539" s="44"/>
    </row>
    <row r="540" spans="4:12" ht="15.75" customHeight="1" x14ac:dyDescent="0.25">
      <c r="D540" s="9"/>
      <c r="L540" s="44"/>
    </row>
    <row r="541" spans="4:12" ht="15.75" customHeight="1" x14ac:dyDescent="0.25">
      <c r="D541" s="9"/>
      <c r="L541" s="44"/>
    </row>
    <row r="542" spans="4:12" ht="15.75" customHeight="1" x14ac:dyDescent="0.25">
      <c r="D542" s="9"/>
      <c r="L542" s="44"/>
    </row>
    <row r="543" spans="4:12" ht="15.75" customHeight="1" x14ac:dyDescent="0.25">
      <c r="D543" s="9"/>
      <c r="L543" s="44"/>
    </row>
    <row r="544" spans="4:12" ht="15.75" customHeight="1" x14ac:dyDescent="0.25">
      <c r="D544" s="9"/>
      <c r="L544" s="44"/>
    </row>
    <row r="545" spans="4:12" ht="15.75" customHeight="1" x14ac:dyDescent="0.25">
      <c r="D545" s="9"/>
      <c r="L545" s="44"/>
    </row>
    <row r="546" spans="4:12" ht="15.75" customHeight="1" x14ac:dyDescent="0.25">
      <c r="D546" s="9"/>
      <c r="L546" s="44"/>
    </row>
    <row r="547" spans="4:12" ht="15.75" customHeight="1" x14ac:dyDescent="0.25">
      <c r="D547" s="9"/>
      <c r="L547" s="44"/>
    </row>
    <row r="548" spans="4:12" ht="15.75" customHeight="1" x14ac:dyDescent="0.25">
      <c r="D548" s="9"/>
      <c r="L548" s="44"/>
    </row>
    <row r="549" spans="4:12" ht="15.75" customHeight="1" x14ac:dyDescent="0.25">
      <c r="D549" s="9"/>
      <c r="L549" s="44"/>
    </row>
    <row r="550" spans="4:12" ht="15.75" customHeight="1" x14ac:dyDescent="0.25">
      <c r="D550" s="9"/>
      <c r="L550" s="44"/>
    </row>
    <row r="551" spans="4:12" ht="15.75" customHeight="1" x14ac:dyDescent="0.25">
      <c r="D551" s="9"/>
      <c r="L551" s="44"/>
    </row>
    <row r="552" spans="4:12" ht="15.75" customHeight="1" x14ac:dyDescent="0.25">
      <c r="D552" s="9"/>
      <c r="L552" s="44"/>
    </row>
    <row r="553" spans="4:12" ht="15.75" customHeight="1" x14ac:dyDescent="0.25">
      <c r="D553" s="9"/>
      <c r="L553" s="44"/>
    </row>
    <row r="554" spans="4:12" ht="15.75" customHeight="1" x14ac:dyDescent="0.25">
      <c r="D554" s="9"/>
      <c r="L554" s="44"/>
    </row>
    <row r="555" spans="4:12" ht="15.75" customHeight="1" x14ac:dyDescent="0.25">
      <c r="D555" s="9"/>
      <c r="L555" s="44"/>
    </row>
    <row r="556" spans="4:12" ht="15.75" customHeight="1" x14ac:dyDescent="0.25">
      <c r="D556" s="9"/>
      <c r="L556" s="44"/>
    </row>
    <row r="557" spans="4:12" ht="15.75" customHeight="1" x14ac:dyDescent="0.25">
      <c r="D557" s="9"/>
      <c r="L557" s="44"/>
    </row>
    <row r="558" spans="4:12" ht="15.75" customHeight="1" x14ac:dyDescent="0.25">
      <c r="D558" s="9"/>
      <c r="L558" s="44"/>
    </row>
    <row r="559" spans="4:12" ht="15.75" customHeight="1" x14ac:dyDescent="0.25">
      <c r="D559" s="9"/>
      <c r="L559" s="44"/>
    </row>
    <row r="560" spans="4:12" ht="15.75" customHeight="1" x14ac:dyDescent="0.25">
      <c r="D560" s="9"/>
      <c r="L560" s="44"/>
    </row>
    <row r="561" spans="4:12" ht="15.75" customHeight="1" x14ac:dyDescent="0.25">
      <c r="D561" s="9"/>
      <c r="L561" s="44"/>
    </row>
    <row r="562" spans="4:12" ht="15.75" customHeight="1" x14ac:dyDescent="0.25">
      <c r="D562" s="9"/>
      <c r="L562" s="44"/>
    </row>
    <row r="563" spans="4:12" ht="15.75" customHeight="1" x14ac:dyDescent="0.25">
      <c r="D563" s="9"/>
      <c r="L563" s="44"/>
    </row>
    <row r="564" spans="4:12" ht="15.75" customHeight="1" x14ac:dyDescent="0.25">
      <c r="D564" s="9"/>
      <c r="L564" s="44"/>
    </row>
    <row r="565" spans="4:12" ht="15.75" customHeight="1" x14ac:dyDescent="0.25">
      <c r="D565" s="9"/>
      <c r="L565" s="44"/>
    </row>
    <row r="566" spans="4:12" ht="15.75" customHeight="1" x14ac:dyDescent="0.25">
      <c r="D566" s="9"/>
      <c r="L566" s="44"/>
    </row>
    <row r="567" spans="4:12" ht="15.75" customHeight="1" x14ac:dyDescent="0.25">
      <c r="D567" s="9"/>
      <c r="L567" s="44"/>
    </row>
    <row r="568" spans="4:12" ht="15.75" customHeight="1" x14ac:dyDescent="0.25">
      <c r="D568" s="9"/>
      <c r="L568" s="44"/>
    </row>
    <row r="569" spans="4:12" ht="15.75" customHeight="1" x14ac:dyDescent="0.25">
      <c r="D569" s="9"/>
      <c r="L569" s="44"/>
    </row>
    <row r="570" spans="4:12" ht="15.75" customHeight="1" x14ac:dyDescent="0.25">
      <c r="D570" s="9"/>
      <c r="L570" s="44"/>
    </row>
    <row r="571" spans="4:12" ht="15.75" customHeight="1" x14ac:dyDescent="0.25">
      <c r="D571" s="9"/>
      <c r="L571" s="44"/>
    </row>
    <row r="572" spans="4:12" ht="15.75" customHeight="1" x14ac:dyDescent="0.25">
      <c r="D572" s="9"/>
      <c r="L572" s="44"/>
    </row>
    <row r="573" spans="4:12" ht="15.75" customHeight="1" x14ac:dyDescent="0.25">
      <c r="D573" s="9"/>
      <c r="L573" s="44"/>
    </row>
    <row r="574" spans="4:12" ht="15.75" customHeight="1" x14ac:dyDescent="0.25">
      <c r="D574" s="9"/>
      <c r="L574" s="44"/>
    </row>
    <row r="575" spans="4:12" ht="15.75" customHeight="1" x14ac:dyDescent="0.25">
      <c r="D575" s="9"/>
      <c r="L575" s="44"/>
    </row>
    <row r="576" spans="4:12" ht="15.75" customHeight="1" x14ac:dyDescent="0.25">
      <c r="D576" s="9"/>
      <c r="L576" s="44"/>
    </row>
    <row r="577" spans="4:12" ht="15.75" customHeight="1" x14ac:dyDescent="0.25">
      <c r="D577" s="9"/>
      <c r="L577" s="44"/>
    </row>
    <row r="578" spans="4:12" ht="15.75" customHeight="1" x14ac:dyDescent="0.25">
      <c r="D578" s="9"/>
      <c r="L578" s="44"/>
    </row>
    <row r="579" spans="4:12" ht="15.75" customHeight="1" x14ac:dyDescent="0.25">
      <c r="D579" s="9"/>
      <c r="L579" s="44"/>
    </row>
    <row r="580" spans="4:12" ht="15.75" customHeight="1" x14ac:dyDescent="0.25">
      <c r="D580" s="9"/>
      <c r="L580" s="44"/>
    </row>
    <row r="581" spans="4:12" ht="15.75" customHeight="1" x14ac:dyDescent="0.25">
      <c r="D581" s="9"/>
      <c r="L581" s="44"/>
    </row>
    <row r="582" spans="4:12" ht="15.75" customHeight="1" x14ac:dyDescent="0.25">
      <c r="D582" s="9"/>
      <c r="L582" s="44"/>
    </row>
    <row r="583" spans="4:12" ht="15.75" customHeight="1" x14ac:dyDescent="0.25">
      <c r="D583" s="9"/>
      <c r="L583" s="44"/>
    </row>
    <row r="584" spans="4:12" ht="15.75" customHeight="1" x14ac:dyDescent="0.25">
      <c r="D584" s="9"/>
      <c r="L584" s="44"/>
    </row>
    <row r="585" spans="4:12" ht="15.75" customHeight="1" x14ac:dyDescent="0.25">
      <c r="D585" s="9"/>
      <c r="L585" s="44"/>
    </row>
    <row r="586" spans="4:12" ht="15.75" customHeight="1" x14ac:dyDescent="0.25">
      <c r="D586" s="9"/>
      <c r="L586" s="44"/>
    </row>
    <row r="587" spans="4:12" ht="15.75" customHeight="1" x14ac:dyDescent="0.25">
      <c r="D587" s="9"/>
      <c r="L587" s="44"/>
    </row>
    <row r="588" spans="4:12" ht="15.75" customHeight="1" x14ac:dyDescent="0.25">
      <c r="D588" s="9"/>
      <c r="L588" s="44"/>
    </row>
    <row r="589" spans="4:12" ht="15.75" customHeight="1" x14ac:dyDescent="0.25">
      <c r="D589" s="9"/>
      <c r="L589" s="44"/>
    </row>
    <row r="590" spans="4:12" ht="15.75" customHeight="1" x14ac:dyDescent="0.25">
      <c r="D590" s="9"/>
      <c r="L590" s="44"/>
    </row>
    <row r="591" spans="4:12" ht="15.75" customHeight="1" x14ac:dyDescent="0.25">
      <c r="D591" s="9"/>
      <c r="L591" s="44"/>
    </row>
    <row r="592" spans="4:12" ht="15.75" customHeight="1" x14ac:dyDescent="0.25">
      <c r="D592" s="9"/>
      <c r="L592" s="44"/>
    </row>
    <row r="593" spans="4:12" ht="15.75" customHeight="1" x14ac:dyDescent="0.25">
      <c r="D593" s="9"/>
      <c r="L593" s="44"/>
    </row>
    <row r="594" spans="4:12" ht="15.75" customHeight="1" x14ac:dyDescent="0.25">
      <c r="D594" s="9"/>
      <c r="L594" s="44"/>
    </row>
    <row r="595" spans="4:12" ht="15.75" customHeight="1" x14ac:dyDescent="0.25">
      <c r="D595" s="9"/>
      <c r="L595" s="44"/>
    </row>
    <row r="596" spans="4:12" ht="15.75" customHeight="1" x14ac:dyDescent="0.25">
      <c r="D596" s="9"/>
      <c r="L596" s="44"/>
    </row>
    <row r="597" spans="4:12" ht="15.75" customHeight="1" x14ac:dyDescent="0.25">
      <c r="D597" s="9"/>
      <c r="L597" s="44"/>
    </row>
    <row r="598" spans="4:12" ht="15.75" customHeight="1" x14ac:dyDescent="0.25">
      <c r="D598" s="9"/>
      <c r="L598" s="44"/>
    </row>
    <row r="599" spans="4:12" ht="15.75" customHeight="1" x14ac:dyDescent="0.25">
      <c r="D599" s="9"/>
      <c r="L599" s="44"/>
    </row>
    <row r="600" spans="4:12" ht="15.75" customHeight="1" x14ac:dyDescent="0.25">
      <c r="D600" s="9"/>
      <c r="L600" s="44"/>
    </row>
    <row r="601" spans="4:12" ht="15.75" customHeight="1" x14ac:dyDescent="0.25">
      <c r="D601" s="9"/>
      <c r="L601" s="44"/>
    </row>
    <row r="602" spans="4:12" ht="15.75" customHeight="1" x14ac:dyDescent="0.25">
      <c r="D602" s="9"/>
      <c r="L602" s="44"/>
    </row>
    <row r="603" spans="4:12" ht="15.75" customHeight="1" x14ac:dyDescent="0.25">
      <c r="D603" s="9"/>
      <c r="L603" s="44"/>
    </row>
    <row r="604" spans="4:12" ht="15.75" customHeight="1" x14ac:dyDescent="0.25">
      <c r="D604" s="9"/>
      <c r="L604" s="44"/>
    </row>
    <row r="605" spans="4:12" ht="15.75" customHeight="1" x14ac:dyDescent="0.25">
      <c r="D605" s="9"/>
      <c r="L605" s="44"/>
    </row>
    <row r="606" spans="4:12" ht="15.75" customHeight="1" x14ac:dyDescent="0.25">
      <c r="D606" s="9"/>
      <c r="L606" s="44"/>
    </row>
    <row r="607" spans="4:12" ht="15.75" customHeight="1" x14ac:dyDescent="0.25">
      <c r="D607" s="9"/>
      <c r="L607" s="44"/>
    </row>
    <row r="608" spans="4:12" ht="15.75" customHeight="1" x14ac:dyDescent="0.25">
      <c r="D608" s="9"/>
      <c r="L608" s="44"/>
    </row>
    <row r="609" spans="4:12" ht="15.75" customHeight="1" x14ac:dyDescent="0.25">
      <c r="D609" s="9"/>
      <c r="L609" s="44"/>
    </row>
    <row r="610" spans="4:12" ht="15.75" customHeight="1" x14ac:dyDescent="0.25">
      <c r="D610" s="9"/>
      <c r="L610" s="44"/>
    </row>
    <row r="611" spans="4:12" ht="15.75" customHeight="1" x14ac:dyDescent="0.25">
      <c r="D611" s="9"/>
      <c r="L611" s="44"/>
    </row>
    <row r="612" spans="4:12" ht="15.75" customHeight="1" x14ac:dyDescent="0.25">
      <c r="D612" s="9"/>
      <c r="L612" s="44"/>
    </row>
    <row r="613" spans="4:12" ht="15.75" customHeight="1" x14ac:dyDescent="0.25">
      <c r="D613" s="9"/>
      <c r="L613" s="44"/>
    </row>
    <row r="614" spans="4:12" ht="15.75" customHeight="1" x14ac:dyDescent="0.25">
      <c r="D614" s="9"/>
      <c r="L614" s="44"/>
    </row>
    <row r="615" spans="4:12" ht="15.75" customHeight="1" x14ac:dyDescent="0.25">
      <c r="D615" s="9"/>
      <c r="L615" s="44"/>
    </row>
    <row r="616" spans="4:12" ht="15.75" customHeight="1" x14ac:dyDescent="0.25">
      <c r="D616" s="9"/>
      <c r="L616" s="44"/>
    </row>
    <row r="617" spans="4:12" ht="15.75" customHeight="1" x14ac:dyDescent="0.25">
      <c r="D617" s="9"/>
      <c r="L617" s="44"/>
    </row>
    <row r="618" spans="4:12" ht="15.75" customHeight="1" x14ac:dyDescent="0.25">
      <c r="D618" s="9"/>
      <c r="L618" s="44"/>
    </row>
    <row r="619" spans="4:12" ht="15.75" customHeight="1" x14ac:dyDescent="0.25">
      <c r="D619" s="9"/>
      <c r="L619" s="44"/>
    </row>
    <row r="620" spans="4:12" ht="15.75" customHeight="1" x14ac:dyDescent="0.25">
      <c r="D620" s="9"/>
      <c r="L620" s="44"/>
    </row>
    <row r="621" spans="4:12" ht="15.75" customHeight="1" x14ac:dyDescent="0.25">
      <c r="D621" s="9"/>
      <c r="L621" s="44"/>
    </row>
    <row r="622" spans="4:12" ht="15.75" customHeight="1" x14ac:dyDescent="0.25">
      <c r="D622" s="9"/>
      <c r="L622" s="44"/>
    </row>
    <row r="623" spans="4:12" ht="15.75" customHeight="1" x14ac:dyDescent="0.25">
      <c r="D623" s="9"/>
      <c r="L623" s="44"/>
    </row>
    <row r="624" spans="4:12" ht="15.75" customHeight="1" x14ac:dyDescent="0.25">
      <c r="D624" s="9"/>
      <c r="L624" s="44"/>
    </row>
    <row r="625" spans="4:12" ht="15.75" customHeight="1" x14ac:dyDescent="0.25">
      <c r="D625" s="9"/>
      <c r="L625" s="44"/>
    </row>
    <row r="626" spans="4:12" ht="15.75" customHeight="1" x14ac:dyDescent="0.25">
      <c r="D626" s="9"/>
      <c r="L626" s="44"/>
    </row>
    <row r="627" spans="4:12" ht="15.75" customHeight="1" x14ac:dyDescent="0.25">
      <c r="D627" s="9"/>
      <c r="L627" s="44"/>
    </row>
    <row r="628" spans="4:12" ht="15.75" customHeight="1" x14ac:dyDescent="0.25">
      <c r="D628" s="9"/>
      <c r="L628" s="44"/>
    </row>
    <row r="629" spans="4:12" ht="15.75" customHeight="1" x14ac:dyDescent="0.25">
      <c r="D629" s="9"/>
      <c r="L629" s="44"/>
    </row>
    <row r="630" spans="4:12" ht="15.75" customHeight="1" x14ac:dyDescent="0.25">
      <c r="D630" s="9"/>
      <c r="L630" s="44"/>
    </row>
    <row r="631" spans="4:12" ht="15.75" customHeight="1" x14ac:dyDescent="0.25">
      <c r="D631" s="9"/>
      <c r="L631" s="44"/>
    </row>
    <row r="632" spans="4:12" ht="15.75" customHeight="1" x14ac:dyDescent="0.25">
      <c r="D632" s="9"/>
      <c r="L632" s="44"/>
    </row>
    <row r="633" spans="4:12" ht="15.75" customHeight="1" x14ac:dyDescent="0.25">
      <c r="D633" s="9"/>
      <c r="L633" s="44"/>
    </row>
    <row r="634" spans="4:12" ht="15.75" customHeight="1" x14ac:dyDescent="0.25">
      <c r="D634" s="9"/>
      <c r="L634" s="44"/>
    </row>
    <row r="635" spans="4:12" ht="15.75" customHeight="1" x14ac:dyDescent="0.25">
      <c r="D635" s="9"/>
      <c r="L635" s="44"/>
    </row>
    <row r="636" spans="4:12" ht="15.75" customHeight="1" x14ac:dyDescent="0.25">
      <c r="D636" s="9"/>
      <c r="L636" s="44"/>
    </row>
    <row r="637" spans="4:12" ht="15.75" customHeight="1" x14ac:dyDescent="0.25">
      <c r="D637" s="9"/>
      <c r="L637" s="44"/>
    </row>
    <row r="638" spans="4:12" ht="15.75" customHeight="1" x14ac:dyDescent="0.25">
      <c r="D638" s="9"/>
      <c r="L638" s="44"/>
    </row>
    <row r="639" spans="4:12" ht="15.75" customHeight="1" x14ac:dyDescent="0.25">
      <c r="D639" s="9"/>
      <c r="L639" s="44"/>
    </row>
    <row r="640" spans="4:12" ht="15.75" customHeight="1" x14ac:dyDescent="0.25">
      <c r="D640" s="9"/>
      <c r="L640" s="44"/>
    </row>
    <row r="641" spans="4:12" ht="15.75" customHeight="1" x14ac:dyDescent="0.25">
      <c r="D641" s="9"/>
      <c r="L641" s="44"/>
    </row>
    <row r="642" spans="4:12" ht="15.75" customHeight="1" x14ac:dyDescent="0.25">
      <c r="D642" s="9"/>
      <c r="L642" s="44"/>
    </row>
    <row r="643" spans="4:12" ht="15.75" customHeight="1" x14ac:dyDescent="0.25">
      <c r="D643" s="9"/>
      <c r="L643" s="44"/>
    </row>
    <row r="644" spans="4:12" ht="15.75" customHeight="1" x14ac:dyDescent="0.25">
      <c r="D644" s="9"/>
      <c r="L644" s="44"/>
    </row>
    <row r="645" spans="4:12" ht="15.75" customHeight="1" x14ac:dyDescent="0.25">
      <c r="D645" s="9"/>
      <c r="L645" s="44"/>
    </row>
    <row r="646" spans="4:12" ht="15.75" customHeight="1" x14ac:dyDescent="0.25">
      <c r="D646" s="9"/>
      <c r="L646" s="44"/>
    </row>
    <row r="647" spans="4:12" ht="15.75" customHeight="1" x14ac:dyDescent="0.25">
      <c r="D647" s="9"/>
      <c r="L647" s="44"/>
    </row>
    <row r="648" spans="4:12" ht="15.75" customHeight="1" x14ac:dyDescent="0.25">
      <c r="D648" s="9"/>
      <c r="L648" s="44"/>
    </row>
    <row r="649" spans="4:12" ht="15.75" customHeight="1" x14ac:dyDescent="0.25">
      <c r="D649" s="9"/>
      <c r="L649" s="44"/>
    </row>
    <row r="650" spans="4:12" ht="15.75" customHeight="1" x14ac:dyDescent="0.25">
      <c r="D650" s="9"/>
      <c r="L650" s="44"/>
    </row>
    <row r="651" spans="4:12" ht="15.75" customHeight="1" x14ac:dyDescent="0.25">
      <c r="D651" s="9"/>
      <c r="L651" s="44"/>
    </row>
    <row r="652" spans="4:12" ht="15.75" customHeight="1" x14ac:dyDescent="0.25">
      <c r="D652" s="9"/>
      <c r="L652" s="44"/>
    </row>
    <row r="653" spans="4:12" ht="15.75" customHeight="1" x14ac:dyDescent="0.25">
      <c r="D653" s="9"/>
      <c r="L653" s="44"/>
    </row>
    <row r="654" spans="4:12" ht="15.75" customHeight="1" x14ac:dyDescent="0.25">
      <c r="D654" s="9"/>
      <c r="L654" s="44"/>
    </row>
    <row r="655" spans="4:12" ht="15.75" customHeight="1" x14ac:dyDescent="0.25">
      <c r="D655" s="9"/>
      <c r="L655" s="44"/>
    </row>
    <row r="656" spans="4:12" ht="15.75" customHeight="1" x14ac:dyDescent="0.25">
      <c r="D656" s="9"/>
      <c r="L656" s="44"/>
    </row>
    <row r="657" spans="4:12" ht="15.75" customHeight="1" x14ac:dyDescent="0.25">
      <c r="D657" s="9"/>
      <c r="L657" s="44"/>
    </row>
    <row r="658" spans="4:12" ht="15.75" customHeight="1" x14ac:dyDescent="0.25">
      <c r="D658" s="9"/>
      <c r="L658" s="44"/>
    </row>
    <row r="659" spans="4:12" ht="15.75" customHeight="1" x14ac:dyDescent="0.25">
      <c r="D659" s="9"/>
      <c r="L659" s="44"/>
    </row>
    <row r="660" spans="4:12" ht="15.75" customHeight="1" x14ac:dyDescent="0.25">
      <c r="D660" s="9"/>
      <c r="L660" s="44"/>
    </row>
    <row r="661" spans="4:12" ht="15.75" customHeight="1" x14ac:dyDescent="0.25">
      <c r="D661" s="9"/>
      <c r="L661" s="44"/>
    </row>
    <row r="662" spans="4:12" ht="15.75" customHeight="1" x14ac:dyDescent="0.25">
      <c r="D662" s="9"/>
      <c r="L662" s="44"/>
    </row>
    <row r="663" spans="4:12" ht="15.75" customHeight="1" x14ac:dyDescent="0.25">
      <c r="D663" s="9"/>
      <c r="L663" s="44"/>
    </row>
    <row r="664" spans="4:12" ht="15.75" customHeight="1" x14ac:dyDescent="0.25">
      <c r="D664" s="9"/>
      <c r="L664" s="44"/>
    </row>
    <row r="665" spans="4:12" ht="15.75" customHeight="1" x14ac:dyDescent="0.25">
      <c r="D665" s="9"/>
      <c r="L665" s="44"/>
    </row>
    <row r="666" spans="4:12" ht="15.75" customHeight="1" x14ac:dyDescent="0.25">
      <c r="D666" s="9"/>
      <c r="L666" s="44"/>
    </row>
    <row r="667" spans="4:12" ht="15.75" customHeight="1" x14ac:dyDescent="0.25">
      <c r="D667" s="9"/>
      <c r="L667" s="44"/>
    </row>
    <row r="668" spans="4:12" ht="15.75" customHeight="1" x14ac:dyDescent="0.25">
      <c r="D668" s="9"/>
      <c r="L668" s="44"/>
    </row>
    <row r="669" spans="4:12" ht="15.75" customHeight="1" x14ac:dyDescent="0.25">
      <c r="D669" s="9"/>
      <c r="L669" s="44"/>
    </row>
    <row r="670" spans="4:12" ht="15.75" customHeight="1" x14ac:dyDescent="0.25">
      <c r="D670" s="9"/>
      <c r="L670" s="44"/>
    </row>
    <row r="671" spans="4:12" ht="15.75" customHeight="1" x14ac:dyDescent="0.25">
      <c r="D671" s="9"/>
      <c r="L671" s="44"/>
    </row>
    <row r="672" spans="4:12" ht="15.75" customHeight="1" x14ac:dyDescent="0.25">
      <c r="D672" s="9"/>
      <c r="L672" s="44"/>
    </row>
    <row r="673" spans="4:12" ht="15.75" customHeight="1" x14ac:dyDescent="0.25">
      <c r="D673" s="9"/>
      <c r="L673" s="44"/>
    </row>
    <row r="674" spans="4:12" ht="15.75" customHeight="1" x14ac:dyDescent="0.25">
      <c r="D674" s="9"/>
      <c r="L674" s="44"/>
    </row>
    <row r="675" spans="4:12" ht="15.75" customHeight="1" x14ac:dyDescent="0.25">
      <c r="D675" s="9"/>
      <c r="L675" s="44"/>
    </row>
    <row r="676" spans="4:12" ht="15.75" customHeight="1" x14ac:dyDescent="0.25">
      <c r="D676" s="9"/>
      <c r="L676" s="44"/>
    </row>
    <row r="677" spans="4:12" ht="15.75" customHeight="1" x14ac:dyDescent="0.25">
      <c r="D677" s="9"/>
      <c r="L677" s="44"/>
    </row>
    <row r="678" spans="4:12" ht="15.75" customHeight="1" x14ac:dyDescent="0.25">
      <c r="D678" s="9"/>
      <c r="L678" s="44"/>
    </row>
    <row r="679" spans="4:12" ht="15.75" customHeight="1" x14ac:dyDescent="0.25">
      <c r="D679" s="9"/>
      <c r="L679" s="44"/>
    </row>
    <row r="680" spans="4:12" ht="15.75" customHeight="1" x14ac:dyDescent="0.25">
      <c r="D680" s="9"/>
      <c r="L680" s="44"/>
    </row>
    <row r="681" spans="4:12" ht="15.75" customHeight="1" x14ac:dyDescent="0.25">
      <c r="D681" s="9"/>
      <c r="L681" s="44"/>
    </row>
    <row r="682" spans="4:12" ht="15.75" customHeight="1" x14ac:dyDescent="0.25">
      <c r="D682" s="9"/>
      <c r="L682" s="44"/>
    </row>
    <row r="683" spans="4:12" ht="15.75" customHeight="1" x14ac:dyDescent="0.25">
      <c r="D683" s="9"/>
      <c r="L683" s="44"/>
    </row>
    <row r="684" spans="4:12" ht="15.75" customHeight="1" x14ac:dyDescent="0.25">
      <c r="D684" s="9"/>
      <c r="L684" s="44"/>
    </row>
    <row r="685" spans="4:12" ht="15.75" customHeight="1" x14ac:dyDescent="0.25">
      <c r="D685" s="9"/>
      <c r="L685" s="44"/>
    </row>
    <row r="686" spans="4:12" ht="15.75" customHeight="1" x14ac:dyDescent="0.25">
      <c r="D686" s="9"/>
      <c r="L686" s="44"/>
    </row>
    <row r="687" spans="4:12" ht="15.75" customHeight="1" x14ac:dyDescent="0.25">
      <c r="D687" s="9"/>
      <c r="L687" s="44"/>
    </row>
    <row r="688" spans="4:12" ht="15.75" customHeight="1" x14ac:dyDescent="0.25">
      <c r="D688" s="9"/>
      <c r="L688" s="44"/>
    </row>
    <row r="689" spans="4:12" ht="15.75" customHeight="1" x14ac:dyDescent="0.25">
      <c r="D689" s="9"/>
      <c r="L689" s="44"/>
    </row>
    <row r="690" spans="4:12" ht="15.75" customHeight="1" x14ac:dyDescent="0.25">
      <c r="D690" s="9"/>
      <c r="L690" s="44"/>
    </row>
    <row r="691" spans="4:12" ht="15.75" customHeight="1" x14ac:dyDescent="0.25">
      <c r="D691" s="9"/>
      <c r="L691" s="44"/>
    </row>
    <row r="692" spans="4:12" ht="15.75" customHeight="1" x14ac:dyDescent="0.25">
      <c r="D692" s="9"/>
      <c r="L692" s="44"/>
    </row>
    <row r="693" spans="4:12" ht="15.75" customHeight="1" x14ac:dyDescent="0.25">
      <c r="D693" s="9"/>
      <c r="L693" s="44"/>
    </row>
    <row r="694" spans="4:12" ht="15.75" customHeight="1" x14ac:dyDescent="0.25">
      <c r="D694" s="9"/>
      <c r="L694" s="44"/>
    </row>
    <row r="695" spans="4:12" ht="15.75" customHeight="1" x14ac:dyDescent="0.25">
      <c r="D695" s="9"/>
      <c r="L695" s="44"/>
    </row>
    <row r="696" spans="4:12" ht="15.75" customHeight="1" x14ac:dyDescent="0.25">
      <c r="D696" s="9"/>
      <c r="L696" s="44"/>
    </row>
    <row r="697" spans="4:12" ht="15.75" customHeight="1" x14ac:dyDescent="0.25">
      <c r="D697" s="9"/>
      <c r="L697" s="44"/>
    </row>
    <row r="698" spans="4:12" ht="15.75" customHeight="1" x14ac:dyDescent="0.25">
      <c r="D698" s="9"/>
      <c r="L698" s="44"/>
    </row>
    <row r="699" spans="4:12" ht="15.75" customHeight="1" x14ac:dyDescent="0.25">
      <c r="D699" s="9"/>
      <c r="L699" s="44"/>
    </row>
    <row r="700" spans="4:12" ht="15.75" customHeight="1" x14ac:dyDescent="0.25">
      <c r="D700" s="9"/>
      <c r="L700" s="44"/>
    </row>
    <row r="701" spans="4:12" ht="15.75" customHeight="1" x14ac:dyDescent="0.25">
      <c r="D701" s="9"/>
      <c r="L701" s="44"/>
    </row>
    <row r="702" spans="4:12" ht="15.75" customHeight="1" x14ac:dyDescent="0.25">
      <c r="D702" s="9"/>
      <c r="L702" s="44"/>
    </row>
    <row r="703" spans="4:12" ht="15.75" customHeight="1" x14ac:dyDescent="0.25">
      <c r="D703" s="9"/>
      <c r="L703" s="44"/>
    </row>
    <row r="704" spans="4:12" ht="15.75" customHeight="1" x14ac:dyDescent="0.25">
      <c r="D704" s="9"/>
      <c r="L704" s="44"/>
    </row>
    <row r="705" spans="4:12" ht="15.75" customHeight="1" x14ac:dyDescent="0.25">
      <c r="D705" s="9"/>
      <c r="L705" s="44"/>
    </row>
    <row r="706" spans="4:12" ht="15.75" customHeight="1" x14ac:dyDescent="0.25">
      <c r="D706" s="9"/>
      <c r="L706" s="44"/>
    </row>
    <row r="707" spans="4:12" ht="15.75" customHeight="1" x14ac:dyDescent="0.25">
      <c r="D707" s="9"/>
      <c r="L707" s="44"/>
    </row>
    <row r="708" spans="4:12" ht="15.75" customHeight="1" x14ac:dyDescent="0.25">
      <c r="D708" s="9"/>
      <c r="L708" s="44"/>
    </row>
    <row r="709" spans="4:12" ht="15.75" customHeight="1" x14ac:dyDescent="0.25">
      <c r="D709" s="9"/>
      <c r="L709" s="44"/>
    </row>
    <row r="710" spans="4:12" ht="15.75" customHeight="1" x14ac:dyDescent="0.25">
      <c r="D710" s="9"/>
      <c r="L710" s="44"/>
    </row>
    <row r="711" spans="4:12" ht="15.75" customHeight="1" x14ac:dyDescent="0.25">
      <c r="D711" s="9"/>
      <c r="L711" s="44"/>
    </row>
    <row r="712" spans="4:12" ht="15.75" customHeight="1" x14ac:dyDescent="0.25">
      <c r="D712" s="9"/>
      <c r="L712" s="44"/>
    </row>
    <row r="713" spans="4:12" ht="15.75" customHeight="1" x14ac:dyDescent="0.25">
      <c r="D713" s="9"/>
      <c r="L713" s="44"/>
    </row>
    <row r="714" spans="4:12" ht="15.75" customHeight="1" x14ac:dyDescent="0.25">
      <c r="D714" s="9"/>
      <c r="L714" s="44"/>
    </row>
    <row r="715" spans="4:12" ht="15.75" customHeight="1" x14ac:dyDescent="0.25">
      <c r="D715" s="9"/>
      <c r="L715" s="44"/>
    </row>
    <row r="716" spans="4:12" ht="15.75" customHeight="1" x14ac:dyDescent="0.25">
      <c r="D716" s="9"/>
      <c r="L716" s="44"/>
    </row>
    <row r="717" spans="4:12" ht="15.75" customHeight="1" x14ac:dyDescent="0.25">
      <c r="D717" s="9"/>
      <c r="L717" s="44"/>
    </row>
    <row r="718" spans="4:12" ht="15.75" customHeight="1" x14ac:dyDescent="0.25">
      <c r="D718" s="9"/>
      <c r="L718" s="44"/>
    </row>
    <row r="719" spans="4:12" ht="15.75" customHeight="1" x14ac:dyDescent="0.25">
      <c r="D719" s="9"/>
      <c r="L719" s="44"/>
    </row>
    <row r="720" spans="4:12" ht="15.75" customHeight="1" x14ac:dyDescent="0.25">
      <c r="D720" s="9"/>
      <c r="L720" s="44"/>
    </row>
    <row r="721" spans="4:12" ht="15.75" customHeight="1" x14ac:dyDescent="0.25">
      <c r="D721" s="9"/>
      <c r="L721" s="44"/>
    </row>
    <row r="722" spans="4:12" ht="15.75" customHeight="1" x14ac:dyDescent="0.25">
      <c r="D722" s="9"/>
      <c r="L722" s="44"/>
    </row>
    <row r="723" spans="4:12" ht="15.75" customHeight="1" x14ac:dyDescent="0.25">
      <c r="D723" s="9"/>
      <c r="L723" s="44"/>
    </row>
    <row r="724" spans="4:12" ht="15.75" customHeight="1" x14ac:dyDescent="0.25">
      <c r="D724" s="9"/>
      <c r="L724" s="44"/>
    </row>
    <row r="725" spans="4:12" ht="15.75" customHeight="1" x14ac:dyDescent="0.25">
      <c r="D725" s="9"/>
      <c r="L725" s="44"/>
    </row>
    <row r="726" spans="4:12" ht="15.75" customHeight="1" x14ac:dyDescent="0.25">
      <c r="D726" s="9"/>
      <c r="L726" s="44"/>
    </row>
    <row r="727" spans="4:12" ht="15.75" customHeight="1" x14ac:dyDescent="0.25">
      <c r="D727" s="9"/>
      <c r="L727" s="44"/>
    </row>
    <row r="728" spans="4:12" ht="15.75" customHeight="1" x14ac:dyDescent="0.25">
      <c r="D728" s="9"/>
      <c r="L728" s="44"/>
    </row>
    <row r="729" spans="4:12" ht="15.75" customHeight="1" x14ac:dyDescent="0.25">
      <c r="D729" s="9"/>
      <c r="L729" s="44"/>
    </row>
    <row r="730" spans="4:12" ht="15.75" customHeight="1" x14ac:dyDescent="0.25">
      <c r="D730" s="9"/>
      <c r="L730" s="44"/>
    </row>
    <row r="731" spans="4:12" ht="15.75" customHeight="1" x14ac:dyDescent="0.25">
      <c r="D731" s="9"/>
      <c r="L731" s="44"/>
    </row>
    <row r="732" spans="4:12" ht="15.75" customHeight="1" x14ac:dyDescent="0.25">
      <c r="D732" s="9"/>
      <c r="L732" s="44"/>
    </row>
    <row r="733" spans="4:12" ht="15.75" customHeight="1" x14ac:dyDescent="0.25">
      <c r="D733" s="9"/>
      <c r="L733" s="44"/>
    </row>
    <row r="734" spans="4:12" ht="15.75" customHeight="1" x14ac:dyDescent="0.25">
      <c r="D734" s="9"/>
      <c r="L734" s="44"/>
    </row>
    <row r="735" spans="4:12" ht="15.75" customHeight="1" x14ac:dyDescent="0.25">
      <c r="D735" s="9"/>
      <c r="L735" s="44"/>
    </row>
    <row r="736" spans="4:12" ht="15.75" customHeight="1" x14ac:dyDescent="0.25">
      <c r="D736" s="9"/>
      <c r="L736" s="44"/>
    </row>
    <row r="737" spans="4:12" ht="15.75" customHeight="1" x14ac:dyDescent="0.25">
      <c r="D737" s="9"/>
      <c r="L737" s="44"/>
    </row>
    <row r="738" spans="4:12" ht="15.75" customHeight="1" x14ac:dyDescent="0.25">
      <c r="D738" s="9"/>
      <c r="L738" s="44"/>
    </row>
    <row r="739" spans="4:12" ht="15.75" customHeight="1" x14ac:dyDescent="0.25">
      <c r="D739" s="9"/>
      <c r="L739" s="44"/>
    </row>
    <row r="740" spans="4:12" ht="15.75" customHeight="1" x14ac:dyDescent="0.25">
      <c r="D740" s="9"/>
      <c r="L740" s="44"/>
    </row>
    <row r="741" spans="4:12" ht="15.75" customHeight="1" x14ac:dyDescent="0.25">
      <c r="D741" s="9"/>
      <c r="L741" s="44"/>
    </row>
    <row r="742" spans="4:12" ht="15.75" customHeight="1" x14ac:dyDescent="0.25">
      <c r="D742" s="9"/>
      <c r="L742" s="44"/>
    </row>
    <row r="743" spans="4:12" ht="15.75" customHeight="1" x14ac:dyDescent="0.25">
      <c r="D743" s="9"/>
      <c r="L743" s="44"/>
    </row>
    <row r="744" spans="4:12" ht="15.75" customHeight="1" x14ac:dyDescent="0.25">
      <c r="D744" s="9"/>
      <c r="L744" s="44"/>
    </row>
    <row r="745" spans="4:12" ht="15.75" customHeight="1" x14ac:dyDescent="0.25">
      <c r="D745" s="9"/>
      <c r="L745" s="44"/>
    </row>
    <row r="746" spans="4:12" ht="15.75" customHeight="1" x14ac:dyDescent="0.25">
      <c r="D746" s="9"/>
      <c r="L746" s="44"/>
    </row>
    <row r="747" spans="4:12" ht="15.75" customHeight="1" x14ac:dyDescent="0.25">
      <c r="D747" s="9"/>
      <c r="L747" s="44"/>
    </row>
    <row r="748" spans="4:12" ht="15.75" customHeight="1" x14ac:dyDescent="0.25">
      <c r="D748" s="9"/>
      <c r="L748" s="44"/>
    </row>
    <row r="749" spans="4:12" ht="15.75" customHeight="1" x14ac:dyDescent="0.25">
      <c r="D749" s="9"/>
      <c r="L749" s="44"/>
    </row>
    <row r="750" spans="4:12" ht="15.75" customHeight="1" x14ac:dyDescent="0.25">
      <c r="D750" s="9"/>
      <c r="L750" s="44"/>
    </row>
    <row r="751" spans="4:12" ht="15.75" customHeight="1" x14ac:dyDescent="0.25">
      <c r="D751" s="9"/>
      <c r="L751" s="44"/>
    </row>
    <row r="752" spans="4:12" ht="15.75" customHeight="1" x14ac:dyDescent="0.25">
      <c r="D752" s="9"/>
      <c r="L752" s="44"/>
    </row>
    <row r="753" spans="4:12" ht="15.75" customHeight="1" x14ac:dyDescent="0.25">
      <c r="D753" s="9"/>
      <c r="L753" s="44"/>
    </row>
    <row r="754" spans="4:12" ht="15.75" customHeight="1" x14ac:dyDescent="0.25">
      <c r="D754" s="9"/>
      <c r="L754" s="44"/>
    </row>
    <row r="755" spans="4:12" ht="15.75" customHeight="1" x14ac:dyDescent="0.25">
      <c r="D755" s="9"/>
      <c r="L755" s="44"/>
    </row>
    <row r="756" spans="4:12" ht="15.75" customHeight="1" x14ac:dyDescent="0.25">
      <c r="D756" s="9"/>
      <c r="L756" s="44"/>
    </row>
    <row r="757" spans="4:12" ht="15.75" customHeight="1" x14ac:dyDescent="0.25">
      <c r="D757" s="9"/>
      <c r="L757" s="44"/>
    </row>
    <row r="758" spans="4:12" ht="15.75" customHeight="1" x14ac:dyDescent="0.25">
      <c r="D758" s="9"/>
      <c r="L758" s="44"/>
    </row>
    <row r="759" spans="4:12" ht="15.75" customHeight="1" x14ac:dyDescent="0.25">
      <c r="D759" s="9"/>
      <c r="L759" s="44"/>
    </row>
    <row r="760" spans="4:12" ht="15.75" customHeight="1" x14ac:dyDescent="0.25">
      <c r="D760" s="9"/>
      <c r="L760" s="44"/>
    </row>
    <row r="761" spans="4:12" ht="15.75" customHeight="1" x14ac:dyDescent="0.25">
      <c r="D761" s="9"/>
      <c r="L761" s="44"/>
    </row>
    <row r="762" spans="4:12" ht="15.75" customHeight="1" x14ac:dyDescent="0.25">
      <c r="D762" s="9"/>
      <c r="L762" s="44"/>
    </row>
    <row r="763" spans="4:12" ht="15.75" customHeight="1" x14ac:dyDescent="0.25">
      <c r="D763" s="9"/>
      <c r="L763" s="44"/>
    </row>
    <row r="764" spans="4:12" ht="15.75" customHeight="1" x14ac:dyDescent="0.25">
      <c r="D764" s="9"/>
      <c r="L764" s="44"/>
    </row>
    <row r="765" spans="4:12" ht="15.75" customHeight="1" x14ac:dyDescent="0.25">
      <c r="D765" s="9"/>
      <c r="L765" s="44"/>
    </row>
    <row r="766" spans="4:12" ht="15.75" customHeight="1" x14ac:dyDescent="0.25">
      <c r="D766" s="9"/>
      <c r="L766" s="44"/>
    </row>
    <row r="767" spans="4:12" ht="15.75" customHeight="1" x14ac:dyDescent="0.25">
      <c r="D767" s="9"/>
      <c r="L767" s="44"/>
    </row>
    <row r="768" spans="4:12" ht="15.75" customHeight="1" x14ac:dyDescent="0.25">
      <c r="D768" s="9"/>
      <c r="L768" s="44"/>
    </row>
    <row r="769" spans="4:12" ht="15.75" customHeight="1" x14ac:dyDescent="0.25">
      <c r="D769" s="9"/>
      <c r="L769" s="44"/>
    </row>
    <row r="770" spans="4:12" ht="15.75" customHeight="1" x14ac:dyDescent="0.25">
      <c r="D770" s="9"/>
      <c r="L770" s="44"/>
    </row>
    <row r="771" spans="4:12" ht="15.75" customHeight="1" x14ac:dyDescent="0.25">
      <c r="D771" s="9"/>
      <c r="L771" s="44"/>
    </row>
    <row r="772" spans="4:12" ht="15.75" customHeight="1" x14ac:dyDescent="0.25">
      <c r="D772" s="9"/>
      <c r="L772" s="44"/>
    </row>
    <row r="773" spans="4:12" ht="15.75" customHeight="1" x14ac:dyDescent="0.25">
      <c r="D773" s="9"/>
      <c r="L773" s="44"/>
    </row>
    <row r="774" spans="4:12" ht="15.75" customHeight="1" x14ac:dyDescent="0.25">
      <c r="D774" s="9"/>
      <c r="L774" s="44"/>
    </row>
    <row r="775" spans="4:12" ht="15.75" customHeight="1" x14ac:dyDescent="0.25">
      <c r="D775" s="9"/>
      <c r="L775" s="44"/>
    </row>
    <row r="776" spans="4:12" ht="15.75" customHeight="1" x14ac:dyDescent="0.25">
      <c r="D776" s="9"/>
      <c r="L776" s="44"/>
    </row>
    <row r="777" spans="4:12" ht="15.75" customHeight="1" x14ac:dyDescent="0.25">
      <c r="D777" s="9"/>
      <c r="L777" s="44"/>
    </row>
    <row r="778" spans="4:12" ht="15.75" customHeight="1" x14ac:dyDescent="0.25">
      <c r="D778" s="9"/>
      <c r="L778" s="44"/>
    </row>
    <row r="779" spans="4:12" ht="15.75" customHeight="1" x14ac:dyDescent="0.25">
      <c r="D779" s="9"/>
      <c r="L779" s="44"/>
    </row>
    <row r="780" spans="4:12" ht="15.75" customHeight="1" x14ac:dyDescent="0.25">
      <c r="D780" s="9"/>
      <c r="L780" s="44"/>
    </row>
    <row r="781" spans="4:12" ht="15.75" customHeight="1" x14ac:dyDescent="0.25">
      <c r="D781" s="9"/>
      <c r="L781" s="44"/>
    </row>
    <row r="782" spans="4:12" ht="15.75" customHeight="1" x14ac:dyDescent="0.25">
      <c r="D782" s="9"/>
      <c r="L782" s="44"/>
    </row>
    <row r="783" spans="4:12" ht="15.75" customHeight="1" x14ac:dyDescent="0.25">
      <c r="D783" s="9"/>
      <c r="L783" s="44"/>
    </row>
    <row r="784" spans="4:12" ht="15.75" customHeight="1" x14ac:dyDescent="0.25">
      <c r="D784" s="9"/>
      <c r="L784" s="44"/>
    </row>
    <row r="785" spans="4:12" ht="15.75" customHeight="1" x14ac:dyDescent="0.25">
      <c r="D785" s="9"/>
      <c r="L785" s="44"/>
    </row>
    <row r="786" spans="4:12" ht="15.75" customHeight="1" x14ac:dyDescent="0.25">
      <c r="D786" s="9"/>
      <c r="L786" s="44"/>
    </row>
    <row r="787" spans="4:12" ht="15.75" customHeight="1" x14ac:dyDescent="0.25">
      <c r="D787" s="9"/>
      <c r="L787" s="44"/>
    </row>
    <row r="788" spans="4:12" ht="15.75" customHeight="1" x14ac:dyDescent="0.25">
      <c r="D788" s="9"/>
      <c r="L788" s="44"/>
    </row>
    <row r="789" spans="4:12" ht="15.75" customHeight="1" x14ac:dyDescent="0.25">
      <c r="D789" s="9"/>
      <c r="L789" s="44"/>
    </row>
    <row r="790" spans="4:12" ht="15.75" customHeight="1" x14ac:dyDescent="0.25">
      <c r="D790" s="9"/>
      <c r="L790" s="44"/>
    </row>
    <row r="791" spans="4:12" ht="15.75" customHeight="1" x14ac:dyDescent="0.25">
      <c r="D791" s="9"/>
      <c r="L791" s="44"/>
    </row>
    <row r="792" spans="4:12" ht="15.75" customHeight="1" x14ac:dyDescent="0.25">
      <c r="D792" s="9"/>
      <c r="L792" s="44"/>
    </row>
    <row r="793" spans="4:12" ht="15.75" customHeight="1" x14ac:dyDescent="0.25">
      <c r="D793" s="9"/>
      <c r="L793" s="44"/>
    </row>
    <row r="794" spans="4:12" ht="15.75" customHeight="1" x14ac:dyDescent="0.25">
      <c r="D794" s="9"/>
      <c r="L794" s="44"/>
    </row>
    <row r="795" spans="4:12" ht="15.75" customHeight="1" x14ac:dyDescent="0.25">
      <c r="D795" s="9"/>
      <c r="L795" s="44"/>
    </row>
    <row r="796" spans="4:12" ht="15.75" customHeight="1" x14ac:dyDescent="0.25">
      <c r="D796" s="9"/>
      <c r="L796" s="44"/>
    </row>
    <row r="797" spans="4:12" ht="15.75" customHeight="1" x14ac:dyDescent="0.25">
      <c r="D797" s="9"/>
      <c r="L797" s="44"/>
    </row>
    <row r="798" spans="4:12" ht="15.75" customHeight="1" x14ac:dyDescent="0.25">
      <c r="D798" s="9"/>
      <c r="L798" s="44"/>
    </row>
    <row r="799" spans="4:12" ht="15.75" customHeight="1" x14ac:dyDescent="0.25">
      <c r="D799" s="9"/>
      <c r="L799" s="44"/>
    </row>
    <row r="800" spans="4:12" ht="15.75" customHeight="1" x14ac:dyDescent="0.25">
      <c r="D800" s="9"/>
      <c r="L800" s="44"/>
    </row>
    <row r="801" spans="4:12" ht="15.75" customHeight="1" x14ac:dyDescent="0.25">
      <c r="D801" s="9"/>
      <c r="L801" s="44"/>
    </row>
    <row r="802" spans="4:12" ht="15.75" customHeight="1" x14ac:dyDescent="0.25">
      <c r="D802" s="9"/>
      <c r="L802" s="44"/>
    </row>
    <row r="803" spans="4:12" ht="15.75" customHeight="1" x14ac:dyDescent="0.25">
      <c r="D803" s="9"/>
      <c r="L803" s="44"/>
    </row>
    <row r="804" spans="4:12" ht="15.75" customHeight="1" x14ac:dyDescent="0.25">
      <c r="D804" s="9"/>
      <c r="L804" s="44"/>
    </row>
    <row r="805" spans="4:12" ht="15.75" customHeight="1" x14ac:dyDescent="0.25">
      <c r="D805" s="9"/>
      <c r="L805" s="44"/>
    </row>
    <row r="806" spans="4:12" ht="15.75" customHeight="1" x14ac:dyDescent="0.25">
      <c r="D806" s="9"/>
      <c r="L806" s="44"/>
    </row>
    <row r="807" spans="4:12" ht="15.75" customHeight="1" x14ac:dyDescent="0.25">
      <c r="D807" s="9"/>
      <c r="L807" s="44"/>
    </row>
    <row r="808" spans="4:12" ht="15.75" customHeight="1" x14ac:dyDescent="0.25">
      <c r="D808" s="9"/>
      <c r="L808" s="44"/>
    </row>
    <row r="809" spans="4:12" ht="15.75" customHeight="1" x14ac:dyDescent="0.25">
      <c r="D809" s="9"/>
      <c r="L809" s="44"/>
    </row>
    <row r="810" spans="4:12" ht="15.75" customHeight="1" x14ac:dyDescent="0.25">
      <c r="D810" s="9"/>
      <c r="L810" s="44"/>
    </row>
    <row r="811" spans="4:12" ht="15.75" customHeight="1" x14ac:dyDescent="0.25">
      <c r="D811" s="9"/>
      <c r="L811" s="44"/>
    </row>
    <row r="812" spans="4:12" ht="15.75" customHeight="1" x14ac:dyDescent="0.25">
      <c r="D812" s="9"/>
      <c r="L812" s="44"/>
    </row>
    <row r="813" spans="4:12" ht="15.75" customHeight="1" x14ac:dyDescent="0.25">
      <c r="D813" s="9"/>
      <c r="L813" s="44"/>
    </row>
    <row r="814" spans="4:12" ht="15.75" customHeight="1" x14ac:dyDescent="0.25">
      <c r="D814" s="9"/>
      <c r="L814" s="44"/>
    </row>
    <row r="815" spans="4:12" ht="15.75" customHeight="1" x14ac:dyDescent="0.25">
      <c r="D815" s="9"/>
      <c r="L815" s="44"/>
    </row>
    <row r="816" spans="4:12" ht="15.75" customHeight="1" x14ac:dyDescent="0.25">
      <c r="D816" s="9"/>
      <c r="L816" s="44"/>
    </row>
    <row r="817" spans="4:12" ht="15.75" customHeight="1" x14ac:dyDescent="0.25">
      <c r="D817" s="9"/>
      <c r="L817" s="44"/>
    </row>
    <row r="818" spans="4:12" ht="15.75" customHeight="1" x14ac:dyDescent="0.25">
      <c r="D818" s="9"/>
      <c r="L818" s="44"/>
    </row>
    <row r="819" spans="4:12" ht="15.75" customHeight="1" x14ac:dyDescent="0.25">
      <c r="D819" s="9"/>
      <c r="L819" s="44"/>
    </row>
    <row r="820" spans="4:12" ht="15.75" customHeight="1" x14ac:dyDescent="0.25">
      <c r="D820" s="9"/>
      <c r="L820" s="44"/>
    </row>
    <row r="821" spans="4:12" ht="15.75" customHeight="1" x14ac:dyDescent="0.25">
      <c r="D821" s="9"/>
      <c r="L821" s="44"/>
    </row>
    <row r="822" spans="4:12" ht="15.75" customHeight="1" x14ac:dyDescent="0.25">
      <c r="D822" s="9"/>
      <c r="L822" s="44"/>
    </row>
    <row r="823" spans="4:12" ht="15.75" customHeight="1" x14ac:dyDescent="0.25">
      <c r="D823" s="9"/>
      <c r="L823" s="44"/>
    </row>
    <row r="824" spans="4:12" ht="15.75" customHeight="1" x14ac:dyDescent="0.25">
      <c r="D824" s="9"/>
      <c r="L824" s="44"/>
    </row>
    <row r="825" spans="4:12" ht="15.75" customHeight="1" x14ac:dyDescent="0.25">
      <c r="D825" s="9"/>
      <c r="L825" s="44"/>
    </row>
    <row r="826" spans="4:12" ht="15.75" customHeight="1" x14ac:dyDescent="0.25">
      <c r="D826" s="9"/>
      <c r="L826" s="44"/>
    </row>
    <row r="827" spans="4:12" ht="15.75" customHeight="1" x14ac:dyDescent="0.25">
      <c r="D827" s="9"/>
      <c r="L827" s="44"/>
    </row>
    <row r="828" spans="4:12" ht="15.75" customHeight="1" x14ac:dyDescent="0.25">
      <c r="D828" s="9"/>
      <c r="L828" s="44"/>
    </row>
    <row r="829" spans="4:12" ht="15.75" customHeight="1" x14ac:dyDescent="0.25">
      <c r="D829" s="9"/>
      <c r="L829" s="44"/>
    </row>
    <row r="830" spans="4:12" ht="15.75" customHeight="1" x14ac:dyDescent="0.25">
      <c r="D830" s="9"/>
      <c r="L830" s="44"/>
    </row>
    <row r="831" spans="4:12" ht="15.75" customHeight="1" x14ac:dyDescent="0.25">
      <c r="D831" s="9"/>
      <c r="L831" s="44"/>
    </row>
    <row r="832" spans="4:12" ht="15.75" customHeight="1" x14ac:dyDescent="0.25">
      <c r="D832" s="9"/>
      <c r="L832" s="44"/>
    </row>
    <row r="833" spans="4:12" ht="15.75" customHeight="1" x14ac:dyDescent="0.25">
      <c r="D833" s="9"/>
      <c r="L833" s="44"/>
    </row>
    <row r="834" spans="4:12" ht="15.75" customHeight="1" x14ac:dyDescent="0.25">
      <c r="D834" s="9"/>
      <c r="L834" s="44"/>
    </row>
    <row r="835" spans="4:12" ht="15.75" customHeight="1" x14ac:dyDescent="0.25">
      <c r="D835" s="9"/>
      <c r="L835" s="44"/>
    </row>
    <row r="836" spans="4:12" ht="15.75" customHeight="1" x14ac:dyDescent="0.25">
      <c r="D836" s="9"/>
      <c r="L836" s="44"/>
    </row>
    <row r="837" spans="4:12" ht="15.75" customHeight="1" x14ac:dyDescent="0.25">
      <c r="D837" s="9"/>
      <c r="L837" s="44"/>
    </row>
    <row r="838" spans="4:12" ht="15.75" customHeight="1" x14ac:dyDescent="0.25">
      <c r="D838" s="9"/>
      <c r="L838" s="44"/>
    </row>
    <row r="839" spans="4:12" ht="15.75" customHeight="1" x14ac:dyDescent="0.25">
      <c r="D839" s="9"/>
      <c r="L839" s="44"/>
    </row>
    <row r="840" spans="4:12" ht="15.75" customHeight="1" x14ac:dyDescent="0.25">
      <c r="D840" s="9"/>
      <c r="L840" s="44"/>
    </row>
    <row r="841" spans="4:12" ht="15.75" customHeight="1" x14ac:dyDescent="0.25">
      <c r="D841" s="9"/>
      <c r="L841" s="44"/>
    </row>
    <row r="842" spans="4:12" ht="15.75" customHeight="1" x14ac:dyDescent="0.25">
      <c r="D842" s="9"/>
      <c r="L842" s="44"/>
    </row>
    <row r="843" spans="4:12" ht="15.75" customHeight="1" x14ac:dyDescent="0.25">
      <c r="D843" s="9"/>
      <c r="L843" s="44"/>
    </row>
    <row r="844" spans="4:12" ht="15.75" customHeight="1" x14ac:dyDescent="0.25">
      <c r="D844" s="9"/>
      <c r="L844" s="44"/>
    </row>
    <row r="845" spans="4:12" ht="15.75" customHeight="1" x14ac:dyDescent="0.25">
      <c r="D845" s="9"/>
      <c r="L845" s="44"/>
    </row>
    <row r="846" spans="4:12" ht="15.75" customHeight="1" x14ac:dyDescent="0.25">
      <c r="D846" s="9"/>
      <c r="L846" s="44"/>
    </row>
    <row r="847" spans="4:12" ht="15.75" customHeight="1" x14ac:dyDescent="0.25">
      <c r="D847" s="9"/>
      <c r="L847" s="44"/>
    </row>
    <row r="848" spans="4:12" ht="15.75" customHeight="1" x14ac:dyDescent="0.25">
      <c r="D848" s="9"/>
      <c r="L848" s="44"/>
    </row>
    <row r="849" spans="4:12" ht="15.75" customHeight="1" x14ac:dyDescent="0.25">
      <c r="D849" s="9"/>
      <c r="L849" s="44"/>
    </row>
    <row r="850" spans="4:12" ht="15.75" customHeight="1" x14ac:dyDescent="0.25">
      <c r="D850" s="9"/>
      <c r="L850" s="44"/>
    </row>
    <row r="851" spans="4:12" ht="15.75" customHeight="1" x14ac:dyDescent="0.25">
      <c r="D851" s="9"/>
      <c r="L851" s="44"/>
    </row>
    <row r="852" spans="4:12" ht="15.75" customHeight="1" x14ac:dyDescent="0.25">
      <c r="D852" s="9"/>
      <c r="L852" s="44"/>
    </row>
    <row r="853" spans="4:12" ht="15.75" customHeight="1" x14ac:dyDescent="0.25">
      <c r="D853" s="9"/>
      <c r="L853" s="44"/>
    </row>
    <row r="854" spans="4:12" ht="15.75" customHeight="1" x14ac:dyDescent="0.25">
      <c r="D854" s="9"/>
      <c r="L854" s="44"/>
    </row>
    <row r="855" spans="4:12" ht="15.75" customHeight="1" x14ac:dyDescent="0.25">
      <c r="D855" s="9"/>
      <c r="L855" s="44"/>
    </row>
    <row r="856" spans="4:12" ht="15.75" customHeight="1" x14ac:dyDescent="0.25">
      <c r="D856" s="9"/>
      <c r="L856" s="44"/>
    </row>
    <row r="857" spans="4:12" ht="15.75" customHeight="1" x14ac:dyDescent="0.25">
      <c r="D857" s="9"/>
      <c r="L857" s="44"/>
    </row>
    <row r="858" spans="4:12" ht="15.75" customHeight="1" x14ac:dyDescent="0.25">
      <c r="D858" s="9"/>
      <c r="L858" s="44"/>
    </row>
    <row r="859" spans="4:12" ht="15.75" customHeight="1" x14ac:dyDescent="0.25">
      <c r="D859" s="9"/>
      <c r="L859" s="44"/>
    </row>
    <row r="860" spans="4:12" ht="15.75" customHeight="1" x14ac:dyDescent="0.25">
      <c r="D860" s="9"/>
      <c r="L860" s="44"/>
    </row>
    <row r="861" spans="4:12" ht="15.75" customHeight="1" x14ac:dyDescent="0.25">
      <c r="D861" s="9"/>
      <c r="L861" s="44"/>
    </row>
    <row r="862" spans="4:12" ht="15.75" customHeight="1" x14ac:dyDescent="0.25">
      <c r="D862" s="9"/>
      <c r="L862" s="44"/>
    </row>
    <row r="863" spans="4:12" ht="15.75" customHeight="1" x14ac:dyDescent="0.25">
      <c r="D863" s="9"/>
      <c r="L863" s="44"/>
    </row>
    <row r="864" spans="4:12" ht="15.75" customHeight="1" x14ac:dyDescent="0.25">
      <c r="D864" s="9"/>
      <c r="L864" s="44"/>
    </row>
    <row r="865" spans="4:12" ht="15.75" customHeight="1" x14ac:dyDescent="0.25">
      <c r="D865" s="9"/>
      <c r="L865" s="44"/>
    </row>
    <row r="866" spans="4:12" ht="15.75" customHeight="1" x14ac:dyDescent="0.25">
      <c r="D866" s="9"/>
      <c r="L866" s="44"/>
    </row>
    <row r="867" spans="4:12" ht="15.75" customHeight="1" x14ac:dyDescent="0.25">
      <c r="D867" s="9"/>
      <c r="L867" s="44"/>
    </row>
    <row r="868" spans="4:12" ht="15.75" customHeight="1" x14ac:dyDescent="0.25">
      <c r="D868" s="9"/>
      <c r="L868" s="44"/>
    </row>
    <row r="869" spans="4:12" ht="15.75" customHeight="1" x14ac:dyDescent="0.25">
      <c r="D869" s="9"/>
      <c r="L869" s="44"/>
    </row>
    <row r="870" spans="4:12" ht="15.75" customHeight="1" x14ac:dyDescent="0.25">
      <c r="D870" s="9"/>
      <c r="L870" s="44"/>
    </row>
    <row r="871" spans="4:12" ht="15.75" customHeight="1" x14ac:dyDescent="0.25">
      <c r="D871" s="9"/>
      <c r="L871" s="44"/>
    </row>
    <row r="872" spans="4:12" ht="15.75" customHeight="1" x14ac:dyDescent="0.25">
      <c r="D872" s="9"/>
      <c r="L872" s="44"/>
    </row>
    <row r="873" spans="4:12" ht="15.75" customHeight="1" x14ac:dyDescent="0.25">
      <c r="D873" s="9"/>
      <c r="L873" s="44"/>
    </row>
    <row r="874" spans="4:12" ht="15.75" customHeight="1" x14ac:dyDescent="0.25">
      <c r="D874" s="9"/>
      <c r="L874" s="44"/>
    </row>
    <row r="875" spans="4:12" ht="15.75" customHeight="1" x14ac:dyDescent="0.25">
      <c r="D875" s="9"/>
      <c r="L875" s="44"/>
    </row>
    <row r="876" spans="4:12" ht="15.75" customHeight="1" x14ac:dyDescent="0.25">
      <c r="D876" s="9"/>
      <c r="L876" s="44"/>
    </row>
    <row r="877" spans="4:12" ht="15.75" customHeight="1" x14ac:dyDescent="0.25">
      <c r="D877" s="9"/>
      <c r="L877" s="44"/>
    </row>
    <row r="878" spans="4:12" ht="15.75" customHeight="1" x14ac:dyDescent="0.25">
      <c r="D878" s="9"/>
      <c r="L878" s="44"/>
    </row>
    <row r="879" spans="4:12" ht="15.75" customHeight="1" x14ac:dyDescent="0.25">
      <c r="D879" s="9"/>
      <c r="L879" s="44"/>
    </row>
    <row r="880" spans="4:12" ht="15.75" customHeight="1" x14ac:dyDescent="0.25">
      <c r="D880" s="9"/>
      <c r="L880" s="44"/>
    </row>
    <row r="881" spans="4:12" ht="15.75" customHeight="1" x14ac:dyDescent="0.25">
      <c r="D881" s="9"/>
      <c r="L881" s="44"/>
    </row>
    <row r="882" spans="4:12" ht="15.75" customHeight="1" x14ac:dyDescent="0.25">
      <c r="D882" s="9"/>
      <c r="L882" s="44"/>
    </row>
    <row r="883" spans="4:12" ht="15.75" customHeight="1" x14ac:dyDescent="0.25">
      <c r="D883" s="9"/>
      <c r="L883" s="44"/>
    </row>
    <row r="884" spans="4:12" ht="15.75" customHeight="1" x14ac:dyDescent="0.25">
      <c r="D884" s="9"/>
      <c r="L884" s="44"/>
    </row>
    <row r="885" spans="4:12" ht="15.75" customHeight="1" x14ac:dyDescent="0.25">
      <c r="D885" s="9"/>
      <c r="L885" s="44"/>
    </row>
    <row r="886" spans="4:12" ht="15.75" customHeight="1" x14ac:dyDescent="0.25">
      <c r="D886" s="9"/>
      <c r="L886" s="44"/>
    </row>
    <row r="887" spans="4:12" ht="15.75" customHeight="1" x14ac:dyDescent="0.25">
      <c r="D887" s="9"/>
      <c r="L887" s="44"/>
    </row>
    <row r="888" spans="4:12" ht="15.75" customHeight="1" x14ac:dyDescent="0.25">
      <c r="D888" s="9"/>
      <c r="L888" s="44"/>
    </row>
    <row r="889" spans="4:12" ht="15.75" customHeight="1" x14ac:dyDescent="0.25">
      <c r="D889" s="9"/>
      <c r="L889" s="44"/>
    </row>
    <row r="890" spans="4:12" ht="15.75" customHeight="1" x14ac:dyDescent="0.25">
      <c r="D890" s="9"/>
      <c r="L890" s="44"/>
    </row>
    <row r="891" spans="4:12" ht="15.75" customHeight="1" x14ac:dyDescent="0.25">
      <c r="D891" s="9"/>
      <c r="L891" s="44"/>
    </row>
    <row r="892" spans="4:12" ht="15.75" customHeight="1" x14ac:dyDescent="0.25">
      <c r="D892" s="9"/>
      <c r="L892" s="44"/>
    </row>
    <row r="893" spans="4:12" ht="15.75" customHeight="1" x14ac:dyDescent="0.25">
      <c r="D893" s="9"/>
      <c r="L893" s="44"/>
    </row>
    <row r="894" spans="4:12" ht="15.75" customHeight="1" x14ac:dyDescent="0.25">
      <c r="D894" s="9"/>
      <c r="L894" s="44"/>
    </row>
    <row r="895" spans="4:12" ht="15.75" customHeight="1" x14ac:dyDescent="0.25">
      <c r="D895" s="9"/>
      <c r="L895" s="44"/>
    </row>
    <row r="896" spans="4:12" ht="15.75" customHeight="1" x14ac:dyDescent="0.25">
      <c r="D896" s="9"/>
      <c r="L896" s="44"/>
    </row>
    <row r="897" spans="4:12" ht="15.75" customHeight="1" x14ac:dyDescent="0.25">
      <c r="D897" s="9"/>
      <c r="L897" s="44"/>
    </row>
    <row r="898" spans="4:12" ht="15.75" customHeight="1" x14ac:dyDescent="0.25">
      <c r="D898" s="9"/>
      <c r="L898" s="44"/>
    </row>
    <row r="899" spans="4:12" ht="15.75" customHeight="1" x14ac:dyDescent="0.25">
      <c r="D899" s="9"/>
      <c r="L899" s="44"/>
    </row>
    <row r="900" spans="4:12" ht="15.75" customHeight="1" x14ac:dyDescent="0.25">
      <c r="D900" s="9"/>
      <c r="L900" s="44"/>
    </row>
    <row r="901" spans="4:12" ht="15.75" customHeight="1" x14ac:dyDescent="0.25">
      <c r="D901" s="9"/>
      <c r="L901" s="44"/>
    </row>
    <row r="902" spans="4:12" ht="15.75" customHeight="1" x14ac:dyDescent="0.25">
      <c r="D902" s="9"/>
      <c r="L902" s="44"/>
    </row>
    <row r="903" spans="4:12" ht="15.75" customHeight="1" x14ac:dyDescent="0.25">
      <c r="D903" s="9"/>
      <c r="L903" s="44"/>
    </row>
    <row r="904" spans="4:12" ht="15.75" customHeight="1" x14ac:dyDescent="0.25">
      <c r="D904" s="9"/>
      <c r="L904" s="44"/>
    </row>
    <row r="905" spans="4:12" ht="15.75" customHeight="1" x14ac:dyDescent="0.25">
      <c r="D905" s="9"/>
      <c r="L905" s="44"/>
    </row>
    <row r="906" spans="4:12" ht="15.75" customHeight="1" x14ac:dyDescent="0.25">
      <c r="D906" s="9"/>
      <c r="L906" s="44"/>
    </row>
    <row r="907" spans="4:12" ht="15.75" customHeight="1" x14ac:dyDescent="0.25">
      <c r="D907" s="9"/>
      <c r="L907" s="44"/>
    </row>
    <row r="908" spans="4:12" ht="15.75" customHeight="1" x14ac:dyDescent="0.25">
      <c r="D908" s="9"/>
      <c r="L908" s="44"/>
    </row>
    <row r="909" spans="4:12" ht="15.75" customHeight="1" x14ac:dyDescent="0.25">
      <c r="D909" s="9"/>
      <c r="L909" s="44"/>
    </row>
    <row r="910" spans="4:12" ht="15.75" customHeight="1" x14ac:dyDescent="0.25">
      <c r="D910" s="9"/>
      <c r="L910" s="44"/>
    </row>
    <row r="911" spans="4:12" ht="15.75" customHeight="1" x14ac:dyDescent="0.25">
      <c r="D911" s="9"/>
      <c r="L911" s="44"/>
    </row>
    <row r="912" spans="4:12" ht="15.75" customHeight="1" x14ac:dyDescent="0.25">
      <c r="D912" s="9"/>
      <c r="L912" s="44"/>
    </row>
    <row r="913" spans="4:12" ht="15.75" customHeight="1" x14ac:dyDescent="0.25">
      <c r="D913" s="9"/>
      <c r="L913" s="44"/>
    </row>
    <row r="914" spans="4:12" ht="15.75" customHeight="1" x14ac:dyDescent="0.25">
      <c r="D914" s="9"/>
      <c r="L914" s="44"/>
    </row>
    <row r="915" spans="4:12" ht="15.75" customHeight="1" x14ac:dyDescent="0.25">
      <c r="D915" s="9"/>
      <c r="L915" s="44"/>
    </row>
    <row r="916" spans="4:12" ht="15.75" customHeight="1" x14ac:dyDescent="0.25">
      <c r="D916" s="9"/>
      <c r="L916" s="44"/>
    </row>
    <row r="917" spans="4:12" ht="15.75" customHeight="1" x14ac:dyDescent="0.25">
      <c r="D917" s="9"/>
      <c r="L917" s="44"/>
    </row>
    <row r="918" spans="4:12" ht="15.75" customHeight="1" x14ac:dyDescent="0.25">
      <c r="D918" s="9"/>
      <c r="L918" s="44"/>
    </row>
    <row r="919" spans="4:12" ht="15.75" customHeight="1" x14ac:dyDescent="0.25">
      <c r="D919" s="9"/>
      <c r="L919" s="44"/>
    </row>
    <row r="920" spans="4:12" ht="15.75" customHeight="1" x14ac:dyDescent="0.25">
      <c r="D920" s="9"/>
      <c r="L920" s="44"/>
    </row>
    <row r="921" spans="4:12" ht="15.75" customHeight="1" x14ac:dyDescent="0.25">
      <c r="D921" s="9"/>
      <c r="L921" s="44"/>
    </row>
    <row r="922" spans="4:12" ht="15.75" customHeight="1" x14ac:dyDescent="0.25">
      <c r="D922" s="9"/>
      <c r="L922" s="44"/>
    </row>
    <row r="923" spans="4:12" ht="15.75" customHeight="1" x14ac:dyDescent="0.25">
      <c r="D923" s="9"/>
      <c r="L923" s="44"/>
    </row>
    <row r="924" spans="4:12" ht="15.75" customHeight="1" x14ac:dyDescent="0.25">
      <c r="D924" s="9"/>
      <c r="L924" s="44"/>
    </row>
    <row r="925" spans="4:12" ht="15.75" customHeight="1" x14ac:dyDescent="0.25">
      <c r="D925" s="9"/>
      <c r="L925" s="44"/>
    </row>
    <row r="926" spans="4:12" ht="15.75" customHeight="1" x14ac:dyDescent="0.25">
      <c r="D926" s="9"/>
      <c r="L926" s="44"/>
    </row>
    <row r="927" spans="4:12" ht="15.75" customHeight="1" x14ac:dyDescent="0.25">
      <c r="D927" s="9"/>
      <c r="L927" s="44"/>
    </row>
    <row r="928" spans="4:12" ht="15.75" customHeight="1" x14ac:dyDescent="0.25">
      <c r="D928" s="9"/>
      <c r="L928" s="44"/>
    </row>
    <row r="929" spans="4:12" ht="15.75" customHeight="1" x14ac:dyDescent="0.25">
      <c r="D929" s="9"/>
      <c r="L929" s="44"/>
    </row>
    <row r="930" spans="4:12" ht="15.75" customHeight="1" x14ac:dyDescent="0.25">
      <c r="D930" s="9"/>
      <c r="L930" s="44"/>
    </row>
    <row r="931" spans="4:12" ht="15.75" customHeight="1" x14ac:dyDescent="0.25">
      <c r="D931" s="9"/>
      <c r="L931" s="44"/>
    </row>
    <row r="932" spans="4:12" ht="15.75" customHeight="1" x14ac:dyDescent="0.25">
      <c r="D932" s="9"/>
      <c r="L932" s="44"/>
    </row>
    <row r="933" spans="4:12" ht="15.75" customHeight="1" x14ac:dyDescent="0.25">
      <c r="D933" s="9"/>
      <c r="L933" s="44"/>
    </row>
    <row r="934" spans="4:12" ht="15.75" customHeight="1" x14ac:dyDescent="0.25">
      <c r="D934" s="9"/>
      <c r="L934" s="44"/>
    </row>
    <row r="935" spans="4:12" ht="15.75" customHeight="1" x14ac:dyDescent="0.25">
      <c r="D935" s="9"/>
      <c r="L935" s="44"/>
    </row>
    <row r="936" spans="4:12" ht="15.75" customHeight="1" x14ac:dyDescent="0.25">
      <c r="D936" s="9"/>
      <c r="L936" s="44"/>
    </row>
    <row r="937" spans="4:12" ht="15.75" customHeight="1" x14ac:dyDescent="0.25">
      <c r="D937" s="9"/>
      <c r="L937" s="44"/>
    </row>
    <row r="938" spans="4:12" ht="15.75" customHeight="1" x14ac:dyDescent="0.25">
      <c r="D938" s="9"/>
      <c r="L938" s="44"/>
    </row>
    <row r="939" spans="4:12" ht="15.75" customHeight="1" x14ac:dyDescent="0.25">
      <c r="D939" s="9"/>
      <c r="L939" s="44"/>
    </row>
    <row r="940" spans="4:12" ht="15.75" customHeight="1" x14ac:dyDescent="0.25">
      <c r="D940" s="9"/>
      <c r="L940" s="44"/>
    </row>
    <row r="941" spans="4:12" ht="15.75" customHeight="1" x14ac:dyDescent="0.25">
      <c r="D941" s="9"/>
      <c r="L941" s="44"/>
    </row>
    <row r="942" spans="4:12" ht="15.75" customHeight="1" x14ac:dyDescent="0.25">
      <c r="D942" s="9"/>
      <c r="L942" s="44"/>
    </row>
    <row r="943" spans="4:12" ht="15.75" customHeight="1" x14ac:dyDescent="0.25">
      <c r="D943" s="9"/>
      <c r="L943" s="44"/>
    </row>
    <row r="944" spans="4:12" ht="15.75" customHeight="1" x14ac:dyDescent="0.25">
      <c r="D944" s="9"/>
      <c r="L944" s="44"/>
    </row>
    <row r="945" spans="4:12" ht="15.75" customHeight="1" x14ac:dyDescent="0.25">
      <c r="D945" s="9"/>
      <c r="L945" s="44"/>
    </row>
    <row r="946" spans="4:12" ht="15.75" customHeight="1" x14ac:dyDescent="0.25">
      <c r="D946" s="9"/>
      <c r="L946" s="44"/>
    </row>
    <row r="947" spans="4:12" ht="15.75" customHeight="1" x14ac:dyDescent="0.25">
      <c r="D947" s="9"/>
      <c r="L947" s="44"/>
    </row>
    <row r="948" spans="4:12" ht="15.75" customHeight="1" x14ac:dyDescent="0.25">
      <c r="D948" s="9"/>
      <c r="L948" s="44"/>
    </row>
    <row r="949" spans="4:12" ht="15.75" customHeight="1" x14ac:dyDescent="0.25">
      <c r="D949" s="9"/>
      <c r="L949" s="44"/>
    </row>
    <row r="950" spans="4:12" ht="15.75" customHeight="1" x14ac:dyDescent="0.25">
      <c r="D950" s="9"/>
      <c r="L950" s="44"/>
    </row>
    <row r="951" spans="4:12" ht="15.75" customHeight="1" x14ac:dyDescent="0.25">
      <c r="D951" s="9"/>
      <c r="L951" s="44"/>
    </row>
    <row r="952" spans="4:12" ht="15.75" customHeight="1" x14ac:dyDescent="0.25">
      <c r="D952" s="9"/>
      <c r="L952" s="44"/>
    </row>
    <row r="953" spans="4:12" ht="15.75" customHeight="1" x14ac:dyDescent="0.25">
      <c r="D953" s="9"/>
      <c r="L953" s="44"/>
    </row>
    <row r="954" spans="4:12" ht="15.75" customHeight="1" x14ac:dyDescent="0.25">
      <c r="D954" s="9"/>
      <c r="L954" s="44"/>
    </row>
    <row r="955" spans="4:12" ht="15.75" customHeight="1" x14ac:dyDescent="0.25">
      <c r="D955" s="9"/>
      <c r="L955" s="44"/>
    </row>
    <row r="956" spans="4:12" ht="15.75" customHeight="1" x14ac:dyDescent="0.25">
      <c r="D956" s="9"/>
      <c r="L956" s="44"/>
    </row>
    <row r="957" spans="4:12" ht="15.75" customHeight="1" x14ac:dyDescent="0.25">
      <c r="D957" s="9"/>
      <c r="L957" s="44"/>
    </row>
    <row r="958" spans="4:12" ht="15.75" customHeight="1" x14ac:dyDescent="0.25">
      <c r="D958" s="9"/>
      <c r="L958" s="44"/>
    </row>
    <row r="959" spans="4:12" ht="15.75" customHeight="1" x14ac:dyDescent="0.25">
      <c r="D959" s="9"/>
      <c r="L959" s="44"/>
    </row>
    <row r="960" spans="4:12" ht="15.75" customHeight="1" x14ac:dyDescent="0.25">
      <c r="D960" s="9"/>
      <c r="L960" s="44"/>
    </row>
    <row r="961" spans="4:12" ht="15.75" customHeight="1" x14ac:dyDescent="0.25">
      <c r="D961" s="9"/>
      <c r="L961" s="44"/>
    </row>
    <row r="962" spans="4:12" ht="15.75" customHeight="1" x14ac:dyDescent="0.25">
      <c r="D962" s="9"/>
      <c r="L962" s="44"/>
    </row>
    <row r="963" spans="4:12" ht="15.75" customHeight="1" x14ac:dyDescent="0.25">
      <c r="D963" s="9"/>
      <c r="L963" s="44"/>
    </row>
    <row r="964" spans="4:12" ht="15.75" customHeight="1" x14ac:dyDescent="0.25">
      <c r="D964" s="9"/>
      <c r="L964" s="44"/>
    </row>
    <row r="965" spans="4:12" ht="15.75" customHeight="1" x14ac:dyDescent="0.25">
      <c r="D965" s="9"/>
      <c r="L965" s="44"/>
    </row>
    <row r="966" spans="4:12" ht="15.75" customHeight="1" x14ac:dyDescent="0.25">
      <c r="D966" s="9"/>
      <c r="L966" s="44"/>
    </row>
    <row r="967" spans="4:12" ht="15.75" customHeight="1" x14ac:dyDescent="0.25">
      <c r="D967" s="9"/>
      <c r="L967" s="44"/>
    </row>
    <row r="968" spans="4:12" ht="15.75" customHeight="1" x14ac:dyDescent="0.25">
      <c r="D968" s="9"/>
      <c r="L968" s="44"/>
    </row>
    <row r="969" spans="4:12" ht="15.75" customHeight="1" x14ac:dyDescent="0.25">
      <c r="D969" s="9"/>
      <c r="L969" s="44"/>
    </row>
    <row r="970" spans="4:12" ht="15.75" customHeight="1" x14ac:dyDescent="0.25">
      <c r="D970" s="9"/>
      <c r="L970" s="44"/>
    </row>
    <row r="971" spans="4:12" ht="15.75" customHeight="1" x14ac:dyDescent="0.25">
      <c r="D971" s="9"/>
      <c r="L971" s="44"/>
    </row>
    <row r="972" spans="4:12" ht="15.75" customHeight="1" x14ac:dyDescent="0.25">
      <c r="D972" s="9"/>
      <c r="L972" s="44"/>
    </row>
    <row r="973" spans="4:12" ht="15.75" customHeight="1" x14ac:dyDescent="0.25">
      <c r="D973" s="9"/>
      <c r="L973" s="44"/>
    </row>
    <row r="974" spans="4:12" ht="15.75" customHeight="1" x14ac:dyDescent="0.25">
      <c r="D974" s="9"/>
      <c r="L974" s="44"/>
    </row>
    <row r="975" spans="4:12" ht="15.75" customHeight="1" x14ac:dyDescent="0.25">
      <c r="D975" s="9"/>
      <c r="L975" s="44"/>
    </row>
    <row r="976" spans="4:12" ht="15.75" customHeight="1" x14ac:dyDescent="0.25">
      <c r="D976" s="9"/>
      <c r="L976" s="44"/>
    </row>
    <row r="977" spans="4:12" ht="15.75" customHeight="1" x14ac:dyDescent="0.25">
      <c r="D977" s="9"/>
      <c r="L977" s="44"/>
    </row>
    <row r="978" spans="4:12" ht="15.75" customHeight="1" x14ac:dyDescent="0.25">
      <c r="D978" s="9"/>
      <c r="L978" s="44"/>
    </row>
    <row r="979" spans="4:12" ht="15.75" customHeight="1" x14ac:dyDescent="0.25">
      <c r="D979" s="9"/>
      <c r="L979" s="44"/>
    </row>
    <row r="980" spans="4:12" ht="15.75" customHeight="1" x14ac:dyDescent="0.25">
      <c r="D980" s="9"/>
      <c r="L980" s="44"/>
    </row>
    <row r="981" spans="4:12" ht="15.75" customHeight="1" x14ac:dyDescent="0.25">
      <c r="D981" s="9"/>
      <c r="L981" s="44"/>
    </row>
    <row r="982" spans="4:12" ht="15.75" customHeight="1" x14ac:dyDescent="0.25">
      <c r="D982" s="9"/>
      <c r="L982" s="44"/>
    </row>
    <row r="983" spans="4:12" ht="15.75" customHeight="1" x14ac:dyDescent="0.25">
      <c r="D983" s="9"/>
      <c r="L983" s="44"/>
    </row>
    <row r="984" spans="4:12" ht="15.75" customHeight="1" x14ac:dyDescent="0.25">
      <c r="D984" s="9"/>
      <c r="L984" s="44"/>
    </row>
    <row r="985" spans="4:12" ht="15.75" customHeight="1" x14ac:dyDescent="0.25">
      <c r="D985" s="9"/>
      <c r="L985" s="44"/>
    </row>
    <row r="986" spans="4:12" ht="15.75" customHeight="1" x14ac:dyDescent="0.25">
      <c r="D986" s="9"/>
      <c r="L986" s="44"/>
    </row>
    <row r="987" spans="4:12" ht="15.75" customHeight="1" x14ac:dyDescent="0.25">
      <c r="D987" s="9"/>
      <c r="L987" s="44"/>
    </row>
    <row r="988" spans="4:12" ht="15.75" customHeight="1" x14ac:dyDescent="0.25">
      <c r="D988" s="9"/>
      <c r="L988" s="44"/>
    </row>
    <row r="989" spans="4:12" ht="15.75" customHeight="1" x14ac:dyDescent="0.25">
      <c r="D989" s="9"/>
      <c r="L989" s="44"/>
    </row>
    <row r="990" spans="4:12" ht="15.75" customHeight="1" x14ac:dyDescent="0.25">
      <c r="D990" s="9"/>
      <c r="L990" s="44"/>
    </row>
    <row r="991" spans="4:12" ht="15.75" customHeight="1" x14ac:dyDescent="0.25">
      <c r="D991" s="9"/>
      <c r="L991" s="44"/>
    </row>
    <row r="992" spans="4:12" ht="15.75" customHeight="1" x14ac:dyDescent="0.25">
      <c r="D992" s="9"/>
      <c r="L992" s="44"/>
    </row>
    <row r="993" spans="4:12" ht="15.75" customHeight="1" x14ac:dyDescent="0.25">
      <c r="D993" s="9"/>
      <c r="L993" s="44"/>
    </row>
    <row r="994" spans="4:12" ht="15.75" customHeight="1" x14ac:dyDescent="0.25">
      <c r="D994" s="9"/>
      <c r="L994" s="44"/>
    </row>
    <row r="995" spans="4:12" ht="15.75" customHeight="1" x14ac:dyDescent="0.25">
      <c r="D995" s="9"/>
      <c r="L995" s="44"/>
    </row>
    <row r="996" spans="4:12" ht="15.75" customHeight="1" x14ac:dyDescent="0.25">
      <c r="D996" s="9"/>
      <c r="L996" s="44"/>
    </row>
    <row r="997" spans="4:12" ht="15.75" customHeight="1" x14ac:dyDescent="0.25">
      <c r="D997" s="9"/>
      <c r="L997" s="44"/>
    </row>
    <row r="998" spans="4:12" ht="15.75" customHeight="1" x14ac:dyDescent="0.25">
      <c r="D998" s="9"/>
      <c r="L998" s="44"/>
    </row>
    <row r="999" spans="4:12" ht="15.75" customHeight="1" x14ac:dyDescent="0.25">
      <c r="D999" s="9"/>
      <c r="L999" s="44"/>
    </row>
    <row r="1000" spans="4:12" ht="15.75" customHeight="1" x14ac:dyDescent="0.25">
      <c r="D1000" s="9"/>
      <c r="L1000" s="44"/>
    </row>
  </sheetData>
  <pageMargins left="0.7" right="0.7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1. liga</vt:lpstr>
      <vt:lpstr>2.liga</vt:lpstr>
      <vt:lpstr>Veteránská liga</vt:lpstr>
      <vt:lpstr>Skupina A</vt:lpstr>
      <vt:lpstr>Skupina B</vt:lpstr>
      <vt:lpstr>Databáze 1.liga</vt:lpstr>
      <vt:lpstr>Databáze 2.liga</vt:lpstr>
      <vt:lpstr>Databáze C</vt:lpstr>
      <vt:lpstr>Databáze A</vt:lpstr>
      <vt:lpstr>Databáze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Ing. Radek Kříž</cp:lastModifiedBy>
  <dcterms:modified xsi:type="dcterms:W3CDTF">2022-03-01T11:03:36Z</dcterms:modified>
</cp:coreProperties>
</file>